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епнинское СП\Степное отчет МП за 2024\"/>
    </mc:Choice>
  </mc:AlternateContent>
  <xr:revisionPtr revIDLastSave="0" documentId="13_ncr:1_{E8A2ABC1-F4F4-4353-A180-B62E4EA2858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1" l="1"/>
  <c r="D34" i="1"/>
  <c r="E33" i="1"/>
  <c r="D33" i="1"/>
  <c r="E32" i="1"/>
  <c r="D32" i="1"/>
  <c r="D31" i="1"/>
  <c r="F18" i="1"/>
  <c r="G18" i="1"/>
  <c r="F17" i="1"/>
  <c r="G17" i="1"/>
  <c r="F26" i="1"/>
  <c r="G26" i="1"/>
  <c r="G11" i="1"/>
  <c r="E31" i="1"/>
  <c r="E29" i="1"/>
  <c r="D29" i="1"/>
  <c r="F28" i="1"/>
  <c r="G28" i="1"/>
  <c r="F27" i="1"/>
  <c r="G27" i="1"/>
  <c r="G23" i="1"/>
  <c r="F25" i="1"/>
  <c r="F32" i="1" s="1"/>
  <c r="G25" i="1"/>
  <c r="F24" i="1"/>
  <c r="G24" i="1"/>
  <c r="F23" i="1"/>
  <c r="G10" i="1" l="1"/>
  <c r="F22" i="1"/>
  <c r="G22" i="1"/>
  <c r="F20" i="1"/>
  <c r="G20" i="1"/>
  <c r="F15" i="1"/>
  <c r="G15" i="1"/>
  <c r="G9" i="1"/>
  <c r="G21" i="1"/>
  <c r="F21" i="1"/>
  <c r="G19" i="1"/>
  <c r="F19" i="1"/>
  <c r="G16" i="1"/>
  <c r="F16" i="1"/>
  <c r="G14" i="1"/>
  <c r="F14" i="1"/>
  <c r="G13" i="1"/>
  <c r="F13" i="1"/>
  <c r="F31" i="1" s="1"/>
  <c r="G12" i="1"/>
  <c r="F12" i="1"/>
  <c r="G8" i="1"/>
  <c r="F34" i="1" l="1"/>
  <c r="F33" i="1"/>
  <c r="G29" i="1"/>
  <c r="F29" i="1"/>
</calcChain>
</file>

<file path=xl/sharedStrings.xml><?xml version="1.0" encoding="utf-8"?>
<sst xmlns="http://schemas.openxmlformats.org/spreadsheetml/2006/main" count="83" uniqueCount="44">
  <si>
    <t xml:space="preserve">Таблица № 1 </t>
  </si>
  <si>
    <t>к Порядку проведения и критериях оценки эффективности реализации муниципальных программ</t>
  </si>
  <si>
    <t>№</t>
  </si>
  <si>
    <t>Наименование задачи, мероприятий</t>
  </si>
  <si>
    <t>Источник финансирования</t>
  </si>
  <si>
    <t>Объем финансирования, тыс. руб.</t>
  </si>
  <si>
    <t>Исполнитель мероприятия</t>
  </si>
  <si>
    <t>Плановое значение</t>
  </si>
  <si>
    <t>Фактическое значение</t>
  </si>
  <si>
    <t>Отклонение</t>
  </si>
  <si>
    <t>Тыс. руб.+/-</t>
  </si>
  <si>
    <t>%</t>
  </si>
  <si>
    <t>1.</t>
  </si>
  <si>
    <t>2.</t>
  </si>
  <si>
    <t>3.</t>
  </si>
  <si>
    <t>4.</t>
  </si>
  <si>
    <t>6.</t>
  </si>
  <si>
    <t>7.</t>
  </si>
  <si>
    <t>8.</t>
  </si>
  <si>
    <t>Местный бюджет</t>
  </si>
  <si>
    <t>Администрация Степнинского сельского поселения</t>
  </si>
  <si>
    <t>Федеральный бюджет</t>
  </si>
  <si>
    <t>Областной бюджет</t>
  </si>
  <si>
    <t>Итого по Программе</t>
  </si>
  <si>
    <t>В том числе:</t>
  </si>
  <si>
    <t>Федеральный бюджет (ФБ)</t>
  </si>
  <si>
    <t>Областной бюджет (ОБ)</t>
  </si>
  <si>
    <t>Справочно:</t>
  </si>
  <si>
    <t>Капитальные расходы</t>
  </si>
  <si>
    <t>Выполнение основных функций администрации Степнинского сельского поселения (01.08.01)</t>
  </si>
  <si>
    <t>Муниципальный район</t>
  </si>
  <si>
    <t>Иные межбюджетные трансферты на содержание специалиста по формированию и исполнению бюджета (финансиста) (01.08.02)</t>
  </si>
  <si>
    <t>Иные межбюджетные трансферты на содержание специалиста по осуществлению внутреннего муниципального финансового контроля (01.08.29)</t>
  </si>
  <si>
    <t>Осуществление первичного воинского учета на территориях, где отсутствуют военные комиссариаты (01.08.05)</t>
  </si>
  <si>
    <t>Обеспечение деятельности учреждений культуры (01.08.14)</t>
  </si>
  <si>
    <t>Содержание автомобильных дорог (01.08.17)</t>
  </si>
  <si>
    <t>Мероприятия в области спорта, физической культуры (01.08.19)</t>
  </si>
  <si>
    <t>Иные межбюджетные трансферты (выполнение доли софинансирования по культуре) (01.08.23)</t>
  </si>
  <si>
    <t>Сопровождение программных продуктов муниципальных образований Омской области (01.08.04)</t>
  </si>
  <si>
    <t>Содержание и ремонт систем водоснабжения 01.08.28</t>
  </si>
  <si>
    <t>Ремонт спортзала в Доме культуры, расположенном по адресу Омская область, Марьяновский муниципальный район, с. Степное, ул. Центральная, 27 (01.08.49)</t>
  </si>
  <si>
    <t>Анализ объемов финансирования мероприятий муниципальной программы за                                                                      2024 год</t>
  </si>
  <si>
    <t>Устройство (монтаж) недостающих средств организации и регулирования  дорожного движения, в том числе светофорных объектов в местах пешеходных переходов в одном уровне вблизи МБОУ «Степнинская СОШ» по ул. Советская, МБДОУ «Степнинский ДС» по ул. Центральная в с. Степное Марьяновского муниципального района Омской области (01.08.56)</t>
  </si>
  <si>
    <t>Благоустройство (01.08.18)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</si>
</sst>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E31" sqref="E31:E34"/>
    </sheetView>
  </sheetViews>
  <sheetFormatPr defaultColWidth="8.7109375" defaultRowHeight="15" x14ac:dyDescent="0.25"/>
  <cols>
    <col min="1" max="1" width="5.85546875" style="7" customWidth="1"/>
    <col min="2" max="2" width="37" style="9" customWidth="1"/>
    <col min="3" max="3" width="14.140625" customWidth="1"/>
    <col min="4" max="4" width="16.42578125" customWidth="1"/>
    <col min="5" max="6" width="11.7109375" customWidth="1"/>
    <col min="7" max="7" width="13.42578125" customWidth="1"/>
    <col min="8" max="8" width="20" customWidth="1"/>
  </cols>
  <sheetData>
    <row r="1" spans="1:8" ht="18.75" customHeight="1" x14ac:dyDescent="0.25">
      <c r="F1" s="25" t="s">
        <v>0</v>
      </c>
      <c r="G1" s="25"/>
      <c r="H1" s="25"/>
    </row>
    <row r="2" spans="1:8" ht="75.75" customHeight="1" x14ac:dyDescent="0.25">
      <c r="F2" s="26" t="s">
        <v>1</v>
      </c>
      <c r="G2" s="26"/>
      <c r="H2" s="26"/>
    </row>
    <row r="3" spans="1:8" ht="50.25" customHeight="1" x14ac:dyDescent="0.25">
      <c r="A3" s="27" t="s">
        <v>41</v>
      </c>
      <c r="B3" s="27"/>
      <c r="C3" s="27"/>
      <c r="D3" s="27"/>
      <c r="E3" s="27"/>
      <c r="F3" s="27"/>
      <c r="G3" s="27"/>
      <c r="H3" s="27"/>
    </row>
    <row r="4" spans="1:8" ht="73.5" customHeight="1" x14ac:dyDescent="0.25">
      <c r="A4" s="28" t="s">
        <v>2</v>
      </c>
      <c r="B4" s="28" t="s">
        <v>3</v>
      </c>
      <c r="C4" s="29" t="s">
        <v>4</v>
      </c>
      <c r="D4" s="29" t="s">
        <v>5</v>
      </c>
      <c r="E4" s="29"/>
      <c r="F4" s="29"/>
      <c r="G4" s="29"/>
      <c r="H4" s="29" t="s">
        <v>6</v>
      </c>
    </row>
    <row r="5" spans="1:8" ht="36.75" customHeight="1" x14ac:dyDescent="0.25">
      <c r="A5" s="28"/>
      <c r="B5" s="28"/>
      <c r="C5" s="29"/>
      <c r="D5" s="29" t="s">
        <v>7</v>
      </c>
      <c r="E5" s="29" t="s">
        <v>8</v>
      </c>
      <c r="F5" s="29" t="s">
        <v>9</v>
      </c>
      <c r="G5" s="29"/>
      <c r="H5" s="29"/>
    </row>
    <row r="6" spans="1:8" ht="37.5" x14ac:dyDescent="0.25">
      <c r="A6" s="28"/>
      <c r="B6" s="28"/>
      <c r="C6" s="29"/>
      <c r="D6" s="29"/>
      <c r="E6" s="29"/>
      <c r="F6" s="1" t="s">
        <v>10</v>
      </c>
      <c r="G6" s="1" t="s">
        <v>11</v>
      </c>
      <c r="H6" s="29"/>
    </row>
    <row r="7" spans="1:8" ht="18.75" x14ac:dyDescent="0.25">
      <c r="A7" s="2" t="s">
        <v>12</v>
      </c>
      <c r="B7" s="2" t="s">
        <v>13</v>
      </c>
      <c r="C7" s="2" t="s">
        <v>14</v>
      </c>
      <c r="D7" s="2" t="s">
        <v>15</v>
      </c>
      <c r="E7" s="2">
        <v>5</v>
      </c>
      <c r="F7" s="2" t="s">
        <v>16</v>
      </c>
      <c r="G7" s="2" t="s">
        <v>17</v>
      </c>
      <c r="H7" s="2" t="s">
        <v>18</v>
      </c>
    </row>
    <row r="8" spans="1:8" ht="72" customHeight="1" x14ac:dyDescent="0.25">
      <c r="A8" s="22">
        <v>1</v>
      </c>
      <c r="B8" s="17" t="s">
        <v>29</v>
      </c>
      <c r="C8" s="1" t="s">
        <v>19</v>
      </c>
      <c r="D8" s="3">
        <v>2686.9650000000001</v>
      </c>
      <c r="E8" s="3">
        <v>2686.9650000000001</v>
      </c>
      <c r="F8" s="3">
        <v>0</v>
      </c>
      <c r="G8" s="4">
        <f t="shared" ref="G8:G29" si="0">E8*100%/D8</f>
        <v>1</v>
      </c>
      <c r="H8" s="13" t="s">
        <v>20</v>
      </c>
    </row>
    <row r="9" spans="1:8" ht="69" customHeight="1" x14ac:dyDescent="0.25">
      <c r="A9" s="23"/>
      <c r="B9" s="18"/>
      <c r="C9" s="1" t="s">
        <v>30</v>
      </c>
      <c r="D9" s="3">
        <v>564.31899999999996</v>
      </c>
      <c r="E9" s="3">
        <v>564.31899999999996</v>
      </c>
      <c r="F9" s="3">
        <v>0</v>
      </c>
      <c r="G9" s="4">
        <f t="shared" si="0"/>
        <v>1</v>
      </c>
      <c r="H9" s="13" t="s">
        <v>20</v>
      </c>
    </row>
    <row r="10" spans="1:8" ht="63.75" customHeight="1" x14ac:dyDescent="0.25">
      <c r="A10" s="22">
        <v>2</v>
      </c>
      <c r="B10" s="17" t="s">
        <v>38</v>
      </c>
      <c r="C10" s="1" t="s">
        <v>19</v>
      </c>
      <c r="D10" s="3">
        <v>6.2</v>
      </c>
      <c r="E10" s="3">
        <v>6.2</v>
      </c>
      <c r="F10" s="3">
        <v>0</v>
      </c>
      <c r="G10" s="4">
        <f t="shared" si="0"/>
        <v>1</v>
      </c>
      <c r="H10" s="13" t="s">
        <v>20</v>
      </c>
    </row>
    <row r="11" spans="1:8" ht="63" x14ac:dyDescent="0.25">
      <c r="A11" s="23"/>
      <c r="B11" s="18"/>
      <c r="C11" s="1" t="s">
        <v>30</v>
      </c>
      <c r="D11" s="3">
        <v>56.65</v>
      </c>
      <c r="E11" s="3">
        <v>56.65</v>
      </c>
      <c r="F11" s="3">
        <v>0</v>
      </c>
      <c r="G11" s="4">
        <f t="shared" si="0"/>
        <v>1</v>
      </c>
      <c r="H11" s="13" t="s">
        <v>20</v>
      </c>
    </row>
    <row r="12" spans="1:8" ht="112.5" x14ac:dyDescent="0.25">
      <c r="A12" s="2">
        <v>3</v>
      </c>
      <c r="B12" s="10" t="s">
        <v>31</v>
      </c>
      <c r="C12" s="1" t="s">
        <v>19</v>
      </c>
      <c r="D12" s="3">
        <v>267.95999999999998</v>
      </c>
      <c r="E12" s="3">
        <v>267.95999999999998</v>
      </c>
      <c r="F12" s="3">
        <f t="shared" ref="F12:F29" si="1">E12-D12</f>
        <v>0</v>
      </c>
      <c r="G12" s="4">
        <f t="shared" si="0"/>
        <v>1</v>
      </c>
      <c r="H12" s="13" t="s">
        <v>20</v>
      </c>
    </row>
    <row r="13" spans="1:8" ht="90.75" customHeight="1" x14ac:dyDescent="0.25">
      <c r="A13" s="2">
        <v>4</v>
      </c>
      <c r="B13" s="10" t="s">
        <v>33</v>
      </c>
      <c r="C13" s="1" t="s">
        <v>21</v>
      </c>
      <c r="D13" s="3">
        <v>126.79</v>
      </c>
      <c r="E13" s="3">
        <v>126.79</v>
      </c>
      <c r="F13" s="3">
        <f t="shared" si="1"/>
        <v>0</v>
      </c>
      <c r="G13" s="4">
        <f t="shared" si="0"/>
        <v>1</v>
      </c>
      <c r="H13" s="13" t="s">
        <v>20</v>
      </c>
    </row>
    <row r="14" spans="1:8" ht="76.5" customHeight="1" x14ac:dyDescent="0.25">
      <c r="A14" s="22">
        <v>5</v>
      </c>
      <c r="B14" s="17" t="s">
        <v>34</v>
      </c>
      <c r="C14" s="1" t="s">
        <v>19</v>
      </c>
      <c r="D14" s="3">
        <v>534.08000000000004</v>
      </c>
      <c r="E14" s="3">
        <v>534.08000000000004</v>
      </c>
      <c r="F14" s="3">
        <f t="shared" si="1"/>
        <v>0</v>
      </c>
      <c r="G14" s="4">
        <f t="shared" si="0"/>
        <v>1</v>
      </c>
      <c r="H14" s="13" t="s">
        <v>20</v>
      </c>
    </row>
    <row r="15" spans="1:8" ht="76.5" customHeight="1" x14ac:dyDescent="0.25">
      <c r="A15" s="23"/>
      <c r="B15" s="18"/>
      <c r="C15" s="1" t="s">
        <v>30</v>
      </c>
      <c r="D15" s="3">
        <v>893.03</v>
      </c>
      <c r="E15" s="3">
        <v>893.03</v>
      </c>
      <c r="F15" s="3">
        <f t="shared" si="1"/>
        <v>0</v>
      </c>
      <c r="G15" s="4">
        <f t="shared" si="0"/>
        <v>1</v>
      </c>
      <c r="H15" s="13" t="s">
        <v>20</v>
      </c>
    </row>
    <row r="16" spans="1:8" ht="69.75" customHeight="1" x14ac:dyDescent="0.25">
      <c r="A16" s="22">
        <v>6</v>
      </c>
      <c r="B16" s="17" t="s">
        <v>35</v>
      </c>
      <c r="C16" s="1" t="s">
        <v>19</v>
      </c>
      <c r="D16" s="3">
        <v>735.62</v>
      </c>
      <c r="E16" s="3">
        <v>639.51</v>
      </c>
      <c r="F16" s="3">
        <f t="shared" si="1"/>
        <v>-96.110000000000014</v>
      </c>
      <c r="G16" s="4">
        <f t="shared" si="0"/>
        <v>0.86934830483129877</v>
      </c>
      <c r="H16" s="14" t="s">
        <v>20</v>
      </c>
    </row>
    <row r="17" spans="1:8" ht="69.75" customHeight="1" x14ac:dyDescent="0.25">
      <c r="A17" s="23"/>
      <c r="B17" s="18"/>
      <c r="C17" s="1" t="s">
        <v>30</v>
      </c>
      <c r="D17" s="3">
        <v>301.39999999999998</v>
      </c>
      <c r="E17" s="3">
        <v>301.39999999999998</v>
      </c>
      <c r="F17" s="3">
        <f t="shared" si="1"/>
        <v>0</v>
      </c>
      <c r="G17" s="4">
        <f t="shared" si="0"/>
        <v>1</v>
      </c>
      <c r="H17" s="14" t="s">
        <v>20</v>
      </c>
    </row>
    <row r="18" spans="1:8" ht="69.75" customHeight="1" x14ac:dyDescent="0.25">
      <c r="A18" s="6">
        <v>7</v>
      </c>
      <c r="B18" s="16" t="s">
        <v>43</v>
      </c>
      <c r="C18" s="1" t="s">
        <v>30</v>
      </c>
      <c r="D18" s="3">
        <v>25</v>
      </c>
      <c r="E18" s="3">
        <v>25</v>
      </c>
      <c r="F18" s="3">
        <f t="shared" si="1"/>
        <v>0</v>
      </c>
      <c r="G18" s="4">
        <f t="shared" si="0"/>
        <v>1</v>
      </c>
      <c r="H18" s="14" t="s">
        <v>20</v>
      </c>
    </row>
    <row r="19" spans="1:8" ht="82.5" customHeight="1" x14ac:dyDescent="0.25">
      <c r="A19" s="22">
        <v>8</v>
      </c>
      <c r="B19" s="17" t="s">
        <v>36</v>
      </c>
      <c r="C19" s="1" t="s">
        <v>19</v>
      </c>
      <c r="D19" s="3">
        <v>546.64</v>
      </c>
      <c r="E19" s="3">
        <v>546.64</v>
      </c>
      <c r="F19" s="3">
        <f t="shared" si="1"/>
        <v>0</v>
      </c>
      <c r="G19" s="4">
        <f t="shared" si="0"/>
        <v>1</v>
      </c>
      <c r="H19" s="13" t="s">
        <v>20</v>
      </c>
    </row>
    <row r="20" spans="1:8" ht="69.75" customHeight="1" x14ac:dyDescent="0.25">
      <c r="A20" s="23"/>
      <c r="B20" s="18"/>
      <c r="C20" s="1" t="s">
        <v>30</v>
      </c>
      <c r="D20" s="3">
        <v>649.05999999999995</v>
      </c>
      <c r="E20" s="3">
        <v>649.05999999999995</v>
      </c>
      <c r="F20" s="3">
        <f t="shared" si="1"/>
        <v>0</v>
      </c>
      <c r="G20" s="4">
        <f t="shared" si="0"/>
        <v>1</v>
      </c>
      <c r="H20" s="13" t="s">
        <v>20</v>
      </c>
    </row>
    <row r="21" spans="1:8" ht="75" x14ac:dyDescent="0.25">
      <c r="A21" s="2">
        <v>9</v>
      </c>
      <c r="B21" s="10" t="s">
        <v>37</v>
      </c>
      <c r="C21" s="1" t="s">
        <v>30</v>
      </c>
      <c r="D21" s="3">
        <v>2241.86</v>
      </c>
      <c r="E21" s="3">
        <v>2241.86</v>
      </c>
      <c r="F21" s="3">
        <f t="shared" si="1"/>
        <v>0</v>
      </c>
      <c r="G21" s="4">
        <f t="shared" si="0"/>
        <v>1</v>
      </c>
      <c r="H21" s="13" t="s">
        <v>20</v>
      </c>
    </row>
    <row r="22" spans="1:8" ht="72" customHeight="1" x14ac:dyDescent="0.25">
      <c r="A22" s="5">
        <v>10</v>
      </c>
      <c r="B22" s="12" t="s">
        <v>39</v>
      </c>
      <c r="C22" s="1" t="s">
        <v>30</v>
      </c>
      <c r="D22" s="3">
        <v>114</v>
      </c>
      <c r="E22" s="3">
        <v>114</v>
      </c>
      <c r="F22" s="3">
        <f t="shared" si="1"/>
        <v>0</v>
      </c>
      <c r="G22" s="4">
        <f t="shared" si="0"/>
        <v>1</v>
      </c>
      <c r="H22" s="13" t="s">
        <v>20</v>
      </c>
    </row>
    <row r="23" spans="1:8" ht="119.25" customHeight="1" x14ac:dyDescent="0.25">
      <c r="A23" s="6">
        <v>11</v>
      </c>
      <c r="B23" s="11" t="s">
        <v>32</v>
      </c>
      <c r="C23" s="1" t="s">
        <v>19</v>
      </c>
      <c r="D23" s="3">
        <v>19.91</v>
      </c>
      <c r="E23" s="3">
        <v>19.91</v>
      </c>
      <c r="F23" s="3">
        <f t="shared" si="1"/>
        <v>0</v>
      </c>
      <c r="G23" s="4">
        <f t="shared" si="0"/>
        <v>1</v>
      </c>
      <c r="H23" s="13" t="s">
        <v>20</v>
      </c>
    </row>
    <row r="24" spans="1:8" ht="54.75" customHeight="1" x14ac:dyDescent="0.25">
      <c r="A24" s="22">
        <v>12</v>
      </c>
      <c r="B24" s="19" t="s">
        <v>42</v>
      </c>
      <c r="C24" s="1" t="s">
        <v>19</v>
      </c>
      <c r="D24" s="3">
        <v>130.75</v>
      </c>
      <c r="E24" s="3">
        <v>130.75</v>
      </c>
      <c r="F24" s="3">
        <f t="shared" si="1"/>
        <v>0</v>
      </c>
      <c r="G24" s="4">
        <f t="shared" si="0"/>
        <v>1</v>
      </c>
      <c r="H24" s="13" t="s">
        <v>20</v>
      </c>
    </row>
    <row r="25" spans="1:8" ht="127.5" customHeight="1" x14ac:dyDescent="0.25">
      <c r="A25" s="24"/>
      <c r="B25" s="20"/>
      <c r="C25" s="1" t="s">
        <v>30</v>
      </c>
      <c r="D25" s="3">
        <v>57.1</v>
      </c>
      <c r="E25" s="3">
        <v>57.1</v>
      </c>
      <c r="F25" s="3">
        <f t="shared" si="1"/>
        <v>0</v>
      </c>
      <c r="G25" s="4">
        <f t="shared" si="0"/>
        <v>1</v>
      </c>
      <c r="H25" s="15" t="s">
        <v>20</v>
      </c>
    </row>
    <row r="26" spans="1:8" ht="92.25" customHeight="1" x14ac:dyDescent="0.25">
      <c r="A26" s="23"/>
      <c r="B26" s="21"/>
      <c r="C26" s="1" t="s">
        <v>22</v>
      </c>
      <c r="D26" s="3">
        <v>2484.33</v>
      </c>
      <c r="E26" s="3">
        <v>2484.33</v>
      </c>
      <c r="F26" s="3">
        <f t="shared" si="1"/>
        <v>0</v>
      </c>
      <c r="G26" s="4">
        <f t="shared" si="0"/>
        <v>1</v>
      </c>
      <c r="H26" s="15" t="s">
        <v>20</v>
      </c>
    </row>
    <row r="27" spans="1:8" ht="56.25" customHeight="1" x14ac:dyDescent="0.25">
      <c r="A27" s="22">
        <v>13</v>
      </c>
      <c r="B27" s="19" t="s">
        <v>40</v>
      </c>
      <c r="C27" s="1" t="s">
        <v>19</v>
      </c>
      <c r="D27" s="3">
        <v>5925.95</v>
      </c>
      <c r="E27" s="3">
        <v>5322.45</v>
      </c>
      <c r="F27" s="3">
        <f t="shared" si="1"/>
        <v>-603.5</v>
      </c>
      <c r="G27" s="4">
        <f t="shared" si="0"/>
        <v>0.89815978872585833</v>
      </c>
      <c r="H27" s="15" t="s">
        <v>20</v>
      </c>
    </row>
    <row r="28" spans="1:8" ht="81.75" customHeight="1" x14ac:dyDescent="0.25">
      <c r="A28" s="23"/>
      <c r="B28" s="20"/>
      <c r="C28" s="1" t="s">
        <v>30</v>
      </c>
      <c r="D28" s="3">
        <v>179.8</v>
      </c>
      <c r="E28" s="3">
        <v>173.7</v>
      </c>
      <c r="F28" s="3">
        <f t="shared" si="1"/>
        <v>-6.1000000000000227</v>
      </c>
      <c r="G28" s="4">
        <f t="shared" si="0"/>
        <v>0.9660734149054504</v>
      </c>
      <c r="H28" s="15" t="s">
        <v>20</v>
      </c>
    </row>
    <row r="29" spans="1:8" ht="18.75" customHeight="1" x14ac:dyDescent="0.25">
      <c r="A29" s="8"/>
      <c r="B29" s="10" t="s">
        <v>23</v>
      </c>
      <c r="C29" s="1"/>
      <c r="D29" s="3">
        <f>SUM(D8:D28)</f>
        <v>18547.414000000001</v>
      </c>
      <c r="E29" s="3">
        <f>SUM(E8:E28)</f>
        <v>17841.704000000002</v>
      </c>
      <c r="F29" s="3">
        <f t="shared" si="1"/>
        <v>-705.70999999999913</v>
      </c>
      <c r="G29" s="4">
        <f t="shared" si="0"/>
        <v>0.96195102993872894</v>
      </c>
      <c r="H29" s="1"/>
    </row>
    <row r="30" spans="1:8" ht="18.75" x14ac:dyDescent="0.25">
      <c r="A30" s="8"/>
      <c r="B30" s="10" t="s">
        <v>24</v>
      </c>
      <c r="C30" s="1"/>
      <c r="D30" s="2"/>
      <c r="E30" s="2"/>
      <c r="F30" s="3"/>
      <c r="G30" s="4"/>
      <c r="H30" s="1"/>
    </row>
    <row r="31" spans="1:8" ht="18.75" x14ac:dyDescent="0.25">
      <c r="A31" s="8"/>
      <c r="B31" s="10" t="s">
        <v>25</v>
      </c>
      <c r="C31" s="1"/>
      <c r="D31" s="3">
        <f>D13</f>
        <v>126.79</v>
      </c>
      <c r="E31" s="3">
        <f t="shared" ref="E31:F31" si="2">E13</f>
        <v>126.79</v>
      </c>
      <c r="F31" s="3">
        <f t="shared" si="2"/>
        <v>0</v>
      </c>
      <c r="G31" s="3"/>
      <c r="H31" s="1"/>
    </row>
    <row r="32" spans="1:8" ht="18.75" x14ac:dyDescent="0.25">
      <c r="A32" s="8"/>
      <c r="B32" s="10" t="s">
        <v>26</v>
      </c>
      <c r="C32" s="1"/>
      <c r="D32" s="3">
        <f>D26</f>
        <v>2484.33</v>
      </c>
      <c r="E32" s="3">
        <f>E26</f>
        <v>2484.33</v>
      </c>
      <c r="F32" s="3">
        <f t="shared" ref="F32" si="3">F25</f>
        <v>0</v>
      </c>
      <c r="G32" s="3"/>
      <c r="H32" s="1"/>
    </row>
    <row r="33" spans="1:8" ht="18.75" x14ac:dyDescent="0.25">
      <c r="A33" s="8"/>
      <c r="B33" s="10" t="s">
        <v>30</v>
      </c>
      <c r="C33" s="1"/>
      <c r="D33" s="3">
        <f>D28+D22+D20+D15+D9+D21+D25+D17+D11</f>
        <v>5057.2189999999991</v>
      </c>
      <c r="E33" s="3">
        <f>E28+E22+E20+E15+E9+E21+E25+E17+E11</f>
        <v>5051.1189999999997</v>
      </c>
      <c r="F33" s="3">
        <f>F28+F22+F20+F15+F9+F21</f>
        <v>-6.1000000000000227</v>
      </c>
      <c r="G33" s="3"/>
      <c r="H33" s="1"/>
    </row>
    <row r="34" spans="1:8" ht="18.75" x14ac:dyDescent="0.25">
      <c r="A34" s="8"/>
      <c r="B34" s="10" t="s">
        <v>19</v>
      </c>
      <c r="C34" s="1"/>
      <c r="D34" s="3">
        <f>D27+D24+D23+D19+D16+D14+D12+D10+D8+D18</f>
        <v>10879.075000000001</v>
      </c>
      <c r="E34" s="3">
        <f>E27+E24+E23+E19+E16+E14+E12+E10+E8+E18</f>
        <v>10179.465</v>
      </c>
      <c r="F34" s="3">
        <f>F27+F24+F23+F19+F16+F14+F12+F10+F8</f>
        <v>-699.61</v>
      </c>
      <c r="G34" s="3"/>
      <c r="H34" s="1"/>
    </row>
    <row r="35" spans="1:8" ht="18.75" x14ac:dyDescent="0.25">
      <c r="A35" s="8"/>
      <c r="B35" s="10" t="s">
        <v>27</v>
      </c>
      <c r="C35" s="1"/>
      <c r="D35" s="2"/>
      <c r="E35" s="2"/>
      <c r="F35" s="3"/>
      <c r="G35" s="4"/>
      <c r="H35" s="1"/>
    </row>
    <row r="36" spans="1:8" ht="18.75" x14ac:dyDescent="0.25">
      <c r="A36" s="8"/>
      <c r="B36" s="10" t="s">
        <v>28</v>
      </c>
      <c r="C36" s="1"/>
      <c r="D36" s="2"/>
      <c r="E36" s="2"/>
      <c r="F36" s="3"/>
      <c r="G36" s="4"/>
      <c r="H36" s="1"/>
    </row>
  </sheetData>
  <mergeCells count="25">
    <mergeCell ref="A27:A28"/>
    <mergeCell ref="B27:B28"/>
    <mergeCell ref="A8:A9"/>
    <mergeCell ref="B8:B9"/>
    <mergeCell ref="F1:H1"/>
    <mergeCell ref="F2:H2"/>
    <mergeCell ref="A3:H3"/>
    <mergeCell ref="A4:A6"/>
    <mergeCell ref="B4:B6"/>
    <mergeCell ref="C4:C6"/>
    <mergeCell ref="D4:G4"/>
    <mergeCell ref="H4:H6"/>
    <mergeCell ref="D5:D6"/>
    <mergeCell ref="E5:E6"/>
    <mergeCell ref="F5:G5"/>
    <mergeCell ref="B10:B11"/>
    <mergeCell ref="B24:B26"/>
    <mergeCell ref="B16:B17"/>
    <mergeCell ref="A10:A11"/>
    <mergeCell ref="A16:A17"/>
    <mergeCell ref="A24:A26"/>
    <mergeCell ref="B14:B15"/>
    <mergeCell ref="A14:A15"/>
    <mergeCell ref="B19:B20"/>
    <mergeCell ref="A19:A20"/>
  </mergeCells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Аверина</cp:lastModifiedBy>
  <cp:revision>7</cp:revision>
  <cp:lastPrinted>2023-03-09T10:03:40Z</cp:lastPrinted>
  <dcterms:created xsi:type="dcterms:W3CDTF">2015-06-05T18:19:34Z</dcterms:created>
  <dcterms:modified xsi:type="dcterms:W3CDTF">2025-02-18T05:50:21Z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