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7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Степнинское сп ПРОЕКТ 2023-2025\Степнинское_Проект 2023-2025\"/>
    </mc:Choice>
  </mc:AlternateContent>
  <xr:revisionPtr revIDLastSave="0" documentId="13_ncr:1_{CAA7D986-5927-4FE3-ACD7-55FB34AE2CE7}" xr6:coauthVersionLast="47" xr6:coauthVersionMax="47" xr10:uidLastSave="{00000000-0000-0000-0000-000000000000}"/>
  <bookViews>
    <workbookView xWindow="-120" yWindow="-120" windowWidth="29040" windowHeight="15225" tabRatio="500" xr2:uid="{00000000-000D-0000-FFFF-FFFF00000000}"/>
  </bookViews>
  <sheets>
    <sheet name="Приложение №9" sheetId="1" r:id="rId1"/>
  </sheets>
  <definedNames>
    <definedName name="_xlnm._FilterDatabase" localSheetId="0">'Приложение №9'!$A$13:$P$50</definedName>
    <definedName name="_xlnm.Print_Titles" localSheetId="0">'Приложение №9'!$12:$12</definedName>
  </definedNames>
  <calcPr calcId="18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K16" i="1" l="1"/>
  <c r="K15" i="1" s="1"/>
  <c r="K38" i="1"/>
  <c r="K31" i="1"/>
  <c r="K19" i="1"/>
  <c r="L13" i="1"/>
  <c r="P48" i="1"/>
  <c r="P47" i="1" s="1"/>
  <c r="P46" i="1" s="1"/>
  <c r="P45" i="1" s="1"/>
  <c r="O48" i="1"/>
  <c r="O47" i="1" s="1"/>
  <c r="O46" i="1" s="1"/>
  <c r="O45" i="1" s="1"/>
  <c r="N48" i="1"/>
  <c r="M48" i="1"/>
  <c r="L48" i="1"/>
  <c r="L47" i="1" s="1"/>
  <c r="L46" i="1" s="1"/>
  <c r="L45" i="1" s="1"/>
  <c r="K48" i="1"/>
  <c r="K47" i="1" s="1"/>
  <c r="K46" i="1" s="1"/>
  <c r="K45" i="1" s="1"/>
  <c r="N47" i="1"/>
  <c r="N46" i="1" s="1"/>
  <c r="N45" i="1" s="1"/>
  <c r="M47" i="1"/>
  <c r="M46" i="1" s="1"/>
  <c r="M45" i="1" s="1"/>
  <c r="P43" i="1"/>
  <c r="P42" i="1" s="1"/>
  <c r="O43" i="1"/>
  <c r="O42" i="1" s="1"/>
  <c r="N43" i="1"/>
  <c r="M43" i="1"/>
  <c r="M42" i="1" s="1"/>
  <c r="L43" i="1"/>
  <c r="L42" i="1" s="1"/>
  <c r="K43" i="1"/>
  <c r="K42" i="1" s="1"/>
  <c r="N42" i="1"/>
  <c r="P40" i="1"/>
  <c r="P39" i="1" s="1"/>
  <c r="O40" i="1"/>
  <c r="O39" i="1" s="1"/>
  <c r="N40" i="1"/>
  <c r="N39" i="1" s="1"/>
  <c r="M40" i="1"/>
  <c r="L40" i="1"/>
  <c r="L39" i="1" s="1"/>
  <c r="K40" i="1"/>
  <c r="K39" i="1" s="1"/>
  <c r="M39" i="1"/>
  <c r="P36" i="1"/>
  <c r="P35" i="1" s="1"/>
  <c r="O36" i="1"/>
  <c r="O35" i="1" s="1"/>
  <c r="N36" i="1"/>
  <c r="N35" i="1" s="1"/>
  <c r="M36" i="1"/>
  <c r="M35" i="1" s="1"/>
  <c r="L36" i="1"/>
  <c r="L35" i="1" s="1"/>
  <c r="K36" i="1"/>
  <c r="K35" i="1" s="1"/>
  <c r="P33" i="1"/>
  <c r="O33" i="1"/>
  <c r="N33" i="1"/>
  <c r="M33" i="1"/>
  <c r="L33" i="1"/>
  <c r="K33" i="1"/>
  <c r="P31" i="1"/>
  <c r="O31" i="1"/>
  <c r="O28" i="1" s="1"/>
  <c r="N31" i="1"/>
  <c r="M31" i="1"/>
  <c r="L31" i="1"/>
  <c r="L28" i="1" s="1"/>
  <c r="P29" i="1"/>
  <c r="O29" i="1"/>
  <c r="N29" i="1"/>
  <c r="M29" i="1"/>
  <c r="L29" i="1"/>
  <c r="K29" i="1"/>
  <c r="P28" i="1"/>
  <c r="P25" i="1"/>
  <c r="P24" i="1" s="1"/>
  <c r="P23" i="1" s="1"/>
  <c r="O25" i="1"/>
  <c r="O24" i="1" s="1"/>
  <c r="O23" i="1" s="1"/>
  <c r="N25" i="1"/>
  <c r="M25" i="1"/>
  <c r="L25" i="1"/>
  <c r="L24" i="1" s="1"/>
  <c r="L23" i="1" s="1"/>
  <c r="K25" i="1"/>
  <c r="K24" i="1" s="1"/>
  <c r="K23" i="1" s="1"/>
  <c r="N24" i="1"/>
  <c r="N23" i="1" s="1"/>
  <c r="M24" i="1"/>
  <c r="M23" i="1" s="1"/>
  <c r="P21" i="1"/>
  <c r="O21" i="1"/>
  <c r="N21" i="1"/>
  <c r="M21" i="1"/>
  <c r="L21" i="1"/>
  <c r="K21" i="1"/>
  <c r="P19" i="1"/>
  <c r="O19" i="1"/>
  <c r="N19" i="1"/>
  <c r="M19" i="1"/>
  <c r="L19" i="1"/>
  <c r="P17" i="1"/>
  <c r="P16" i="1" s="1"/>
  <c r="P15" i="1" s="1"/>
  <c r="O17" i="1"/>
  <c r="O16" i="1" s="1"/>
  <c r="O15" i="1" s="1"/>
  <c r="N17" i="1"/>
  <c r="N16" i="1" s="1"/>
  <c r="N15" i="1" s="1"/>
  <c r="M17" i="1"/>
  <c r="L17" i="1"/>
  <c r="L16" i="1"/>
  <c r="L15" i="1" s="1"/>
  <c r="L27" i="1" l="1"/>
  <c r="P27" i="1"/>
  <c r="K28" i="1"/>
  <c r="K27" i="1" s="1"/>
  <c r="K14" i="1" s="1"/>
  <c r="K13" i="1" s="1"/>
  <c r="M28" i="1"/>
  <c r="M27" i="1" s="1"/>
  <c r="N28" i="1"/>
  <c r="M16" i="1"/>
  <c r="M15" i="1" s="1"/>
  <c r="M38" i="1"/>
  <c r="O27" i="1"/>
  <c r="N38" i="1"/>
  <c r="O38" i="1"/>
  <c r="N27" i="1"/>
  <c r="N14" i="1" s="1"/>
  <c r="L38" i="1"/>
  <c r="P38" i="1"/>
  <c r="N13" i="1" l="1"/>
  <c r="N50" i="1" s="1"/>
  <c r="L14" i="1"/>
  <c r="L50" i="1" s="1"/>
  <c r="M14" i="1"/>
  <c r="P14" i="1"/>
  <c r="O14" i="1"/>
  <c r="P13" i="1" l="1"/>
  <c r="P50" i="1" s="1"/>
  <c r="O13" i="1"/>
  <c r="O50" i="1" s="1"/>
  <c r="M13" i="1"/>
  <c r="M50" i="1" s="1"/>
  <c r="K50" i="1"/>
</calcChain>
</file>

<file path=xl/sharedStrings.xml><?xml version="1.0" encoding="utf-8"?>
<sst xmlns="http://schemas.openxmlformats.org/spreadsheetml/2006/main" count="97" uniqueCount="56">
  <si>
    <t>Приложение № 5</t>
  </si>
  <si>
    <t>РАСПРЕДЕЛЕНИЕ</t>
  </si>
  <si>
    <t>бюджетных ассигнований местного бюджета по целевым статьям</t>
  </si>
  <si>
    <t>(муниципальным программам и непрограммным направлениям деятельности),</t>
  </si>
  <si>
    <t>группам и подгруппам видов расходов классификации расходов бюджетов</t>
  </si>
  <si>
    <t>№ п/п</t>
  </si>
  <si>
    <t>Наименование кодов классификации расходов местного бюджета</t>
  </si>
  <si>
    <t>Коды классификации расходов местного бюджета</t>
  </si>
  <si>
    <t>Сумма, рублей</t>
  </si>
  <si>
    <t>2023 год</t>
  </si>
  <si>
    <t>2024 год</t>
  </si>
  <si>
    <t>Целевая статья</t>
  </si>
  <si>
    <t>Вид рас-хо-дов</t>
  </si>
  <si>
    <t>Всего</t>
  </si>
  <si>
    <t>в том числе за счет поступлений целевого характера</t>
  </si>
  <si>
    <t>Муниципальная программа «Развитие социально-экономического потенциала поселения Марьяновского муниципального района»</t>
  </si>
  <si>
    <t>0300000000</t>
  </si>
  <si>
    <t>Подпрограмма "Повышение эффективности бюджетных расходов Администрации поселения Марьяновского муниципального района"</t>
  </si>
  <si>
    <t>0310000000</t>
  </si>
  <si>
    <t>Осуществление своих полномочий органами местного самоуправления Администрации поселения</t>
  </si>
  <si>
    <t>0310100000</t>
  </si>
  <si>
    <t>Руководство и управление в сфере установленных функций в поселении</t>
  </si>
  <si>
    <t>0310129980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</si>
  <si>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</si>
  <si>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</si>
  <si>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</si>
  <si>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</si>
  <si>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Иные бюджетные ассигнования</t>
  </si>
  <si>
    <t>Уплата налогов, сборов и иных платежей</t>
  </si>
  <si>
    <t>Формирование и использование средств резервного фонда поселения</t>
  </si>
  <si>
    <t>0310200000</t>
  </si>
  <si>
    <t>Учет использования средств резервного фонда поселения</t>
  </si>
  <si>
    <t>0310229970</t>
  </si>
  <si>
    <t>Резервные средства</t>
  </si>
  <si>
    <t>Исполнение полномочий исполнительными органами муниципальной власти</t>
  </si>
  <si>
    <t>0310300000</t>
  </si>
  <si>
    <t>Реализация прочих мероприятий</t>
  </si>
  <si>
    <t>0310329990</t>
  </si>
  <si>
    <t>Осуществление первичного воинского учета на территориях, где отсутствуют военные комиссариаты</t>
  </si>
  <si>
    <t>0310351182</t>
  </si>
  <si>
    <t>Иные межбюджетные трансферты на осуществление части полномочий органов местного самоуправления сельского (городского) поселения по решению вопросов местного значения поселения, переданных органам местного самоуправления Марьяновского муниципального района в соответствии с заключенными соглашениями</t>
  </si>
  <si>
    <t>0319100000</t>
  </si>
  <si>
    <t>Передача полномочий поселения в области культуры</t>
  </si>
  <si>
    <t>0319120100</t>
  </si>
  <si>
    <t>Межбюджетные трансферты</t>
  </si>
  <si>
    <t>Иные межбюджетные трансферты</t>
  </si>
  <si>
    <t>Составление и рассмотрение проекта бюджета поселения, утверждение и исполнение бюджета поселения, осуществление контроля за его исполнением, составление и утверждение отчета об исполнении бюджета поселения</t>
  </si>
  <si>
    <t>0319129980</t>
  </si>
  <si>
    <t>Подпрограмма "Комплексное развитие транспортной инфраструктуры и дорожного хозяйства на территории Администрации поселения Марьяновского муниципального района"</t>
  </si>
  <si>
    <t>0340000000</t>
  </si>
  <si>
    <t>Содержание и ремонт автомобильных дорог общего рользования</t>
  </si>
  <si>
    <t>0340300000</t>
  </si>
  <si>
    <t>0340329990</t>
  </si>
  <si>
    <t>на 2023 год и на плановый период 2024 и 2025 годов</t>
  </si>
  <si>
    <t>2025 год</t>
  </si>
  <si>
    <t>к Решению Совета Степнинского сельского поселения "О бюджете поселения на 2023 год и на плановый период 2024 и 2025 годов"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</si>
</sst>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4"/>
      <color rgb="FF000000"/>
      <name val="Times New Roman"/>
      <family val="2"/>
      <charset val="204"/>
    </font>
    <font>
      <sz val="10"/>
      <name val="Arial"/>
      <family val="2"/>
      <charset val="204"/>
    </font>
    <font>
      <sz val="14"/>
      <color rgb="FFFFFFFF"/>
      <name val="Times New Roman"/>
      <family val="1"/>
      <charset val="204"/>
    </font>
    <font>
      <sz val="14"/>
      <name val="Times New Roman"/>
      <family val="1"/>
      <charset val="204"/>
    </font>
    <font>
      <sz val="8"/>
      <name val="Arial Cyr"/>
      <charset val="204"/>
    </font>
    <font>
      <sz val="14"/>
      <name val="Times New Roman"/>
      <family val="1"/>
      <charset val="1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54">
    <xf numFmtId="0" fontId="0" fillId="0" borderId="0" xfId="0"/>
    <xf numFmtId="0" fontId="1" fillId="0" borderId="0" xfId="1"/>
    <xf numFmtId="0" fontId="1" fillId="0" borderId="0" xfId="1" applyAlignment="1">
      <alignment horizontal="center"/>
    </xf>
    <xf numFmtId="0" fontId="1" fillId="0" borderId="0" xfId="1" applyProtection="1">
      <protection hidden="1"/>
    </xf>
    <xf numFmtId="0" fontId="1" fillId="0" borderId="0" xfId="1" applyAlignment="1" applyProtection="1">
      <alignment horizontal="center"/>
      <protection hidden="1"/>
    </xf>
    <xf numFmtId="0" fontId="1" fillId="0" borderId="0" xfId="1" applyAlignment="1" applyProtection="1">
      <alignment wrapText="1"/>
      <protection hidden="1"/>
    </xf>
    <xf numFmtId="0" fontId="3" fillId="0" borderId="0" xfId="1" applyFont="1" applyAlignment="1" applyProtection="1">
      <alignment horizontal="center" vertical="center"/>
      <protection hidden="1"/>
    </xf>
    <xf numFmtId="0" fontId="3" fillId="0" borderId="0" xfId="1" applyFont="1" applyProtection="1">
      <protection hidden="1"/>
    </xf>
    <xf numFmtId="0" fontId="4" fillId="0" borderId="0" xfId="1" applyFont="1" applyProtection="1">
      <protection hidden="1"/>
    </xf>
    <xf numFmtId="0" fontId="3" fillId="0" borderId="9" xfId="1" applyFont="1" applyBorder="1" applyAlignment="1" applyProtection="1">
      <alignment horizontal="center" vertical="center" wrapText="1"/>
      <protection hidden="1"/>
    </xf>
    <xf numFmtId="0" fontId="3" fillId="0" borderId="3" xfId="1" applyFont="1" applyBorder="1" applyAlignment="1" applyProtection="1">
      <alignment horizontal="center" vertical="center" wrapText="1"/>
      <protection hidden="1"/>
    </xf>
    <xf numFmtId="0" fontId="3" fillId="0" borderId="3" xfId="1" applyFont="1" applyBorder="1" applyAlignment="1" applyProtection="1">
      <alignment horizontal="center" vertical="center"/>
      <protection hidden="1"/>
    </xf>
    <xf numFmtId="0" fontId="3" fillId="0" borderId="10" xfId="1" applyFont="1" applyBorder="1" applyAlignment="1" applyProtection="1">
      <alignment horizontal="center" vertical="center" wrapText="1"/>
      <protection hidden="1"/>
    </xf>
    <xf numFmtId="0" fontId="3" fillId="0" borderId="11" xfId="1" applyFont="1" applyBorder="1" applyAlignment="1" applyProtection="1">
      <alignment horizontal="center" vertical="center" wrapText="1"/>
      <protection hidden="1"/>
    </xf>
    <xf numFmtId="0" fontId="3" fillId="0" borderId="11" xfId="1" applyFont="1" applyBorder="1" applyAlignment="1" applyProtection="1">
      <alignment horizontal="right" vertical="center" wrapText="1"/>
      <protection hidden="1"/>
    </xf>
    <xf numFmtId="0" fontId="3" fillId="0" borderId="4" xfId="1" applyFont="1" applyBorder="1" applyAlignment="1" applyProtection="1">
      <alignment horizontal="center" vertical="center" wrapText="1"/>
      <protection hidden="1"/>
    </xf>
    <xf numFmtId="0" fontId="3" fillId="0" borderId="3" xfId="1" applyFont="1" applyBorder="1" applyAlignment="1" applyProtection="1">
      <alignment vertical="top" wrapText="1"/>
      <protection hidden="1"/>
    </xf>
    <xf numFmtId="0" fontId="4" fillId="0" borderId="12" xfId="1" applyFont="1" applyBorder="1" applyProtection="1">
      <protection hidden="1"/>
    </xf>
    <xf numFmtId="1" fontId="3" fillId="0" borderId="10" xfId="1" applyNumberFormat="1" applyFont="1" applyBorder="1" applyAlignment="1" applyProtection="1">
      <alignment horizontal="center" vertical="center"/>
      <protection hidden="1"/>
    </xf>
    <xf numFmtId="0" fontId="3" fillId="0" borderId="10" xfId="1" applyFont="1" applyBorder="1" applyAlignment="1" applyProtection="1">
      <alignment horizontal="left" vertical="top" wrapText="1"/>
      <protection hidden="1"/>
    </xf>
    <xf numFmtId="0" fontId="3" fillId="0" borderId="10" xfId="1" applyFont="1" applyBorder="1" applyAlignment="1" applyProtection="1">
      <alignment horizontal="center" vertical="center"/>
      <protection hidden="1"/>
    </xf>
    <xf numFmtId="0" fontId="3" fillId="0" borderId="3" xfId="1" applyFont="1" applyBorder="1" applyAlignment="1" applyProtection="1">
      <alignment vertical="top" wrapText="1"/>
      <protection hidden="1"/>
    </xf>
    <xf numFmtId="0" fontId="3" fillId="0" borderId="3" xfId="1" applyFont="1" applyBorder="1" applyAlignment="1" applyProtection="1">
      <alignment horizontal="left" vertical="top" wrapText="1"/>
      <protection hidden="1"/>
    </xf>
    <xf numFmtId="0" fontId="3" fillId="0" borderId="10" xfId="1" applyFont="1" applyBorder="1" applyAlignment="1" applyProtection="1">
      <alignment vertical="top" wrapText="1"/>
      <protection hidden="1"/>
    </xf>
    <xf numFmtId="1" fontId="3" fillId="0" borderId="10" xfId="1" applyNumberFormat="1" applyFont="1" applyBorder="1" applyAlignment="1" applyProtection="1">
      <alignment horizontal="center" vertical="center"/>
      <protection hidden="1"/>
    </xf>
    <xf numFmtId="0" fontId="3" fillId="0" borderId="10" xfId="1" applyFont="1" applyBorder="1" applyAlignment="1" applyProtection="1">
      <alignment horizontal="center" vertical="center"/>
      <protection hidden="1"/>
    </xf>
    <xf numFmtId="0" fontId="4" fillId="0" borderId="0" xfId="1" applyFont="1" applyBorder="1" applyProtection="1">
      <protection hidden="1"/>
    </xf>
    <xf numFmtId="1" fontId="3" fillId="0" borderId="13" xfId="1" applyNumberFormat="1" applyFont="1" applyBorder="1" applyAlignment="1" applyProtection="1">
      <alignment horizontal="center" vertical="center"/>
      <protection hidden="1"/>
    </xf>
    <xf numFmtId="0" fontId="3" fillId="0" borderId="13" xfId="1" applyFont="1" applyBorder="1" applyAlignment="1" applyProtection="1">
      <alignment horizontal="center" vertical="center"/>
      <protection hidden="1"/>
    </xf>
    <xf numFmtId="0" fontId="1" fillId="0" borderId="0" xfId="1" applyFill="1" applyProtection="1">
      <protection hidden="1"/>
    </xf>
    <xf numFmtId="0" fontId="1" fillId="0" borderId="0" xfId="1" applyFill="1"/>
    <xf numFmtId="0" fontId="3" fillId="0" borderId="0" xfId="1" applyFont="1" applyFill="1" applyProtection="1">
      <protection hidden="1"/>
    </xf>
    <xf numFmtId="0" fontId="3" fillId="0" borderId="0" xfId="1" applyFont="1" applyFill="1" applyAlignment="1" applyProtection="1">
      <alignment horizontal="center" vertical="center" wrapText="1"/>
      <protection hidden="1"/>
    </xf>
    <xf numFmtId="0" fontId="3" fillId="0" borderId="3" xfId="1" applyFont="1" applyFill="1" applyBorder="1" applyAlignment="1" applyProtection="1">
      <alignment horizontal="center" vertical="center" wrapText="1"/>
      <protection hidden="1"/>
    </xf>
    <xf numFmtId="4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4" fontId="3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Font="1" applyFill="1" applyAlignment="1" applyProtection="1">
      <alignment horizontal="right"/>
      <protection hidden="1"/>
    </xf>
    <xf numFmtId="0" fontId="3" fillId="0" borderId="2" xfId="1" applyFont="1" applyFill="1" applyBorder="1" applyAlignment="1" applyProtection="1">
      <alignment horizontal="center" vertical="center" wrapText="1"/>
      <protection hidden="1"/>
    </xf>
    <xf numFmtId="0" fontId="3" fillId="0" borderId="9" xfId="1" applyFont="1" applyFill="1" applyBorder="1" applyAlignment="1" applyProtection="1">
      <alignment horizontal="center" vertical="center" wrapText="1"/>
      <protection hidden="1"/>
    </xf>
    <xf numFmtId="0" fontId="3" fillId="0" borderId="3" xfId="1" applyFont="1" applyFill="1" applyBorder="1" applyAlignment="1" applyProtection="1">
      <alignment horizontal="center" vertical="center"/>
      <protection hidden="1"/>
    </xf>
    <xf numFmtId="4" fontId="5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Border="1" applyAlignment="1" applyProtection="1">
      <alignment horizontal="right" vertical="center" wrapText="1"/>
      <protection hidden="1"/>
    </xf>
    <xf numFmtId="0" fontId="3" fillId="0" borderId="0" xfId="1" applyFont="1" applyFill="1" applyBorder="1" applyAlignment="1" applyProtection="1">
      <alignment horizontal="justify" vertical="center" wrapText="1"/>
      <protection hidden="1"/>
    </xf>
    <xf numFmtId="0" fontId="3" fillId="0" borderId="0" xfId="1" applyFont="1" applyBorder="1" applyAlignment="1" applyProtection="1">
      <alignment horizontal="center" vertical="center"/>
      <protection hidden="1"/>
    </xf>
    <xf numFmtId="0" fontId="3" fillId="0" borderId="1" xfId="1" applyFont="1" applyBorder="1" applyAlignment="1" applyProtection="1">
      <alignment horizontal="center" vertical="center" wrapText="1"/>
      <protection hidden="1"/>
    </xf>
    <xf numFmtId="0" fontId="3" fillId="0" borderId="2" xfId="1" applyFont="1" applyBorder="1" applyAlignment="1" applyProtection="1">
      <alignment horizontal="center" vertical="center" wrapText="1"/>
      <protection hidden="1"/>
    </xf>
    <xf numFmtId="0" fontId="3" fillId="0" borderId="3" xfId="1" applyFont="1" applyBorder="1" applyAlignment="1" applyProtection="1">
      <alignment horizontal="center" vertical="center" wrapText="1"/>
      <protection hidden="1"/>
    </xf>
    <xf numFmtId="0" fontId="3" fillId="0" borderId="4" xfId="1" applyFont="1" applyFill="1" applyBorder="1" applyAlignment="1" applyProtection="1">
      <alignment horizontal="center" vertical="center"/>
      <protection hidden="1"/>
    </xf>
    <xf numFmtId="0" fontId="3" fillId="0" borderId="5" xfId="1" applyFont="1" applyFill="1" applyBorder="1" applyAlignment="1" applyProtection="1">
      <alignment horizontal="center" vertical="center"/>
      <protection hidden="1"/>
    </xf>
    <xf numFmtId="0" fontId="3" fillId="0" borderId="6" xfId="1" applyFont="1" applyFill="1" applyBorder="1" applyAlignment="1" applyProtection="1">
      <alignment horizontal="center" vertical="center"/>
      <protection hidden="1"/>
    </xf>
    <xf numFmtId="0" fontId="3" fillId="0" borderId="7" xfId="1" applyFont="1" applyFill="1" applyBorder="1" applyAlignment="1" applyProtection="1">
      <alignment horizontal="center" vertical="center"/>
      <protection hidden="1"/>
    </xf>
    <xf numFmtId="0" fontId="3" fillId="0" borderId="8" xfId="1" applyFont="1" applyBorder="1" applyAlignment="1" applyProtection="1">
      <alignment horizontal="center" vertical="center" wrapText="1"/>
      <protection hidden="1"/>
    </xf>
    <xf numFmtId="49" fontId="3" fillId="0" borderId="3" xfId="1" applyNumberFormat="1" applyFont="1" applyBorder="1" applyAlignment="1" applyProtection="1">
      <alignment horizontal="center" vertical="center" wrapText="1"/>
      <protection hidden="1"/>
    </xf>
    <xf numFmtId="0" fontId="3" fillId="0" borderId="6" xfId="1" applyFont="1" applyBorder="1" applyAlignment="1" applyProtection="1">
      <alignment horizontal="left" vertical="top" wrapText="1"/>
      <protection hidden="1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MJ50"/>
  <sheetViews>
    <sheetView showGridLines="0" tabSelected="1" view="pageBreakPreview" zoomScale="70" zoomScaleNormal="100" zoomScalePageLayoutView="70" workbookViewId="0">
      <selection activeCell="P50" sqref="P50"/>
    </sheetView>
  </sheetViews>
  <sheetFormatPr defaultColWidth="8.88671875" defaultRowHeight="18.75" x14ac:dyDescent="0.3"/>
  <cols>
    <col min="1" max="1" width="0.44140625" style="1" customWidth="1"/>
    <col min="2" max="2" width="4.109375" style="1" customWidth="1"/>
    <col min="3" max="3" width="39.44140625" style="1" customWidth="1"/>
    <col min="4" max="4" width="2.77734375" style="1" customWidth="1"/>
    <col min="5" max="5" width="1.77734375" style="1" customWidth="1"/>
    <col min="6" max="6" width="2.33203125" style="1" customWidth="1"/>
    <col min="7" max="7" width="1.77734375" style="2" customWidth="1"/>
    <col min="8" max="8" width="3.44140625" style="1" customWidth="1"/>
    <col min="9" max="9" width="1.77734375" style="1" customWidth="1"/>
    <col min="10" max="10" width="4.77734375" style="1" customWidth="1"/>
    <col min="11" max="12" width="16" style="30" customWidth="1"/>
    <col min="13" max="13" width="14.21875" style="30" customWidth="1"/>
    <col min="14" max="14" width="13.21875" style="30" customWidth="1"/>
    <col min="15" max="15" width="12.88671875" style="30" customWidth="1"/>
    <col min="16" max="16" width="14.21875" style="30" customWidth="1"/>
    <col min="17" max="1024" width="8.88671875" style="1"/>
  </cols>
  <sheetData>
    <row r="1" spans="1:16" ht="18.75" customHeight="1" x14ac:dyDescent="0.3">
      <c r="A1" s="3"/>
      <c r="B1" s="3"/>
      <c r="C1" s="3"/>
      <c r="D1" s="3"/>
      <c r="E1" s="3"/>
      <c r="F1" s="3"/>
      <c r="G1" s="4"/>
      <c r="H1" s="3"/>
      <c r="I1" s="3"/>
      <c r="J1" s="3"/>
      <c r="K1" s="29"/>
      <c r="L1" s="29"/>
      <c r="M1" s="36"/>
      <c r="N1" s="41" t="s">
        <v>0</v>
      </c>
      <c r="O1" s="41"/>
      <c r="P1" s="41"/>
    </row>
    <row r="2" spans="1:16" ht="67.5" customHeight="1" x14ac:dyDescent="0.3">
      <c r="A2" s="3"/>
      <c r="B2" s="3"/>
      <c r="C2" s="3"/>
      <c r="D2" s="3"/>
      <c r="E2" s="3"/>
      <c r="F2" s="3"/>
      <c r="G2" s="4"/>
      <c r="H2" s="5"/>
      <c r="I2" s="5"/>
      <c r="M2" s="42" t="s">
        <v>55</v>
      </c>
      <c r="N2" s="42"/>
      <c r="O2" s="42"/>
      <c r="P2" s="42"/>
    </row>
    <row r="3" spans="1:16" ht="20.25" customHeight="1" x14ac:dyDescent="0.3">
      <c r="A3" s="6"/>
      <c r="B3" s="43" t="s">
        <v>1</v>
      </c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  <c r="P3" s="43"/>
    </row>
    <row r="4" spans="1:16" ht="20.25" customHeight="1" x14ac:dyDescent="0.3">
      <c r="A4" s="6"/>
      <c r="B4" s="43" t="s">
        <v>2</v>
      </c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</row>
    <row r="5" spans="1:16" ht="19.5" customHeight="1" x14ac:dyDescent="0.3">
      <c r="A5" s="6"/>
      <c r="B5" s="43" t="s">
        <v>3</v>
      </c>
      <c r="C5" s="43"/>
      <c r="D5" s="43"/>
      <c r="E5" s="43"/>
      <c r="F5" s="43"/>
      <c r="G5" s="43"/>
      <c r="H5" s="43"/>
      <c r="I5" s="43"/>
      <c r="J5" s="43"/>
      <c r="K5" s="43"/>
      <c r="L5" s="43"/>
      <c r="M5" s="43"/>
      <c r="N5" s="43"/>
      <c r="O5" s="43"/>
      <c r="P5" s="43"/>
    </row>
    <row r="6" spans="1:16" ht="28.5" customHeight="1" x14ac:dyDescent="0.3">
      <c r="A6" s="6"/>
      <c r="B6" s="43" t="s">
        <v>4</v>
      </c>
      <c r="C6" s="43"/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  <c r="P6" s="43"/>
    </row>
    <row r="7" spans="1:16" ht="18.75" customHeight="1" x14ac:dyDescent="0.3">
      <c r="A7" s="6"/>
      <c r="B7" s="43" t="s">
        <v>53</v>
      </c>
      <c r="C7" s="43"/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</row>
    <row r="8" spans="1:16" ht="36" customHeight="1" x14ac:dyDescent="0.3">
      <c r="A8" s="6"/>
      <c r="B8" s="7"/>
      <c r="C8" s="7"/>
      <c r="D8" s="7"/>
      <c r="E8" s="7"/>
      <c r="F8" s="7"/>
      <c r="G8" s="7"/>
      <c r="H8" s="7"/>
      <c r="I8" s="7"/>
      <c r="J8" s="7"/>
      <c r="K8" s="31"/>
      <c r="L8" s="31"/>
      <c r="M8" s="31"/>
      <c r="N8" s="31"/>
      <c r="O8" s="31"/>
      <c r="P8" s="31"/>
    </row>
    <row r="9" spans="1:16" ht="19.5" customHeight="1" x14ac:dyDescent="0.3">
      <c r="A9" s="3"/>
      <c r="B9" s="44" t="s">
        <v>5</v>
      </c>
      <c r="C9" s="45" t="s">
        <v>6</v>
      </c>
      <c r="D9" s="46" t="s">
        <v>7</v>
      </c>
      <c r="E9" s="46"/>
      <c r="F9" s="46"/>
      <c r="G9" s="46"/>
      <c r="H9" s="46"/>
      <c r="I9" s="46"/>
      <c r="J9" s="46"/>
      <c r="K9" s="47" t="s">
        <v>8</v>
      </c>
      <c r="L9" s="47"/>
      <c r="M9" s="47"/>
      <c r="N9" s="47"/>
      <c r="O9" s="47"/>
      <c r="P9" s="47"/>
    </row>
    <row r="10" spans="1:16" ht="78.75" customHeight="1" x14ac:dyDescent="0.3">
      <c r="A10" s="3"/>
      <c r="B10" s="44"/>
      <c r="C10" s="45"/>
      <c r="D10" s="46"/>
      <c r="E10" s="46"/>
      <c r="F10" s="46"/>
      <c r="G10" s="46"/>
      <c r="H10" s="46"/>
      <c r="I10" s="46"/>
      <c r="J10" s="46"/>
      <c r="K10" s="48" t="s">
        <v>9</v>
      </c>
      <c r="L10" s="48"/>
      <c r="M10" s="49" t="s">
        <v>10</v>
      </c>
      <c r="N10" s="49"/>
      <c r="O10" s="50" t="s">
        <v>54</v>
      </c>
      <c r="P10" s="50"/>
    </row>
    <row r="11" spans="1:16" ht="146.25" customHeight="1" x14ac:dyDescent="0.3">
      <c r="A11" s="8"/>
      <c r="B11" s="44"/>
      <c r="C11" s="45"/>
      <c r="D11" s="51" t="s">
        <v>11</v>
      </c>
      <c r="E11" s="51"/>
      <c r="F11" s="51"/>
      <c r="G11" s="51"/>
      <c r="H11" s="51"/>
      <c r="I11" s="51"/>
      <c r="J11" s="9" t="s">
        <v>12</v>
      </c>
      <c r="K11" s="32" t="s">
        <v>13</v>
      </c>
      <c r="L11" s="37" t="s">
        <v>14</v>
      </c>
      <c r="M11" s="32" t="s">
        <v>13</v>
      </c>
      <c r="N11" s="38" t="s">
        <v>14</v>
      </c>
      <c r="O11" s="32" t="s">
        <v>13</v>
      </c>
      <c r="P11" s="38" t="s">
        <v>14</v>
      </c>
    </row>
    <row r="12" spans="1:16" ht="19.5" customHeight="1" x14ac:dyDescent="0.3">
      <c r="A12" s="8"/>
      <c r="B12" s="10">
        <v>1</v>
      </c>
      <c r="C12" s="11">
        <v>2</v>
      </c>
      <c r="D12" s="12"/>
      <c r="E12" s="13"/>
      <c r="F12" s="14">
        <v>3</v>
      </c>
      <c r="G12" s="13"/>
      <c r="H12" s="13"/>
      <c r="I12" s="15"/>
      <c r="J12" s="10">
        <v>4</v>
      </c>
      <c r="K12" s="33">
        <v>5</v>
      </c>
      <c r="L12" s="33">
        <v>6</v>
      </c>
      <c r="M12" s="39">
        <v>7</v>
      </c>
      <c r="N12" s="39">
        <v>8</v>
      </c>
      <c r="O12" s="39">
        <v>9</v>
      </c>
      <c r="P12" s="39">
        <v>10</v>
      </c>
    </row>
    <row r="13" spans="1:16" ht="81" customHeight="1" x14ac:dyDescent="0.3">
      <c r="A13" s="8"/>
      <c r="B13" s="12">
        <v>1</v>
      </c>
      <c r="C13" s="16" t="s">
        <v>15</v>
      </c>
      <c r="D13" s="52" t="s">
        <v>16</v>
      </c>
      <c r="E13" s="52"/>
      <c r="F13" s="52"/>
      <c r="G13" s="52"/>
      <c r="H13" s="52"/>
      <c r="I13" s="52"/>
      <c r="J13" s="12"/>
      <c r="K13" s="34">
        <f>SUM(K14,K45)</f>
        <v>5413868.4699999997</v>
      </c>
      <c r="L13" s="34">
        <f t="shared" ref="L13:P13" si="0">SUM(L14,L45)</f>
        <v>1900100.06</v>
      </c>
      <c r="M13" s="34">
        <f t="shared" si="0"/>
        <v>5049032.2699999996</v>
      </c>
      <c r="N13" s="34">
        <f t="shared" si="0"/>
        <v>1904923.06</v>
      </c>
      <c r="O13" s="34">
        <f t="shared" si="0"/>
        <v>4997677.6400000006</v>
      </c>
      <c r="P13" s="34">
        <f t="shared" si="0"/>
        <v>1908884.06</v>
      </c>
    </row>
    <row r="14" spans="1:16" ht="84.75" customHeight="1" x14ac:dyDescent="0.3">
      <c r="A14" s="8"/>
      <c r="B14" s="12"/>
      <c r="C14" s="16" t="s">
        <v>17</v>
      </c>
      <c r="D14" s="52" t="s">
        <v>18</v>
      </c>
      <c r="E14" s="52"/>
      <c r="F14" s="52"/>
      <c r="G14" s="52"/>
      <c r="H14" s="52"/>
      <c r="I14" s="52"/>
      <c r="J14" s="12"/>
      <c r="K14" s="34">
        <f>SUM(K15,K23,K27,K38)</f>
        <v>4827008.47</v>
      </c>
      <c r="L14" s="34">
        <f t="shared" ref="L14:P14" si="1">SUM(L15,L23,L27,L38)</f>
        <v>1900100.06</v>
      </c>
      <c r="M14" s="34">
        <f t="shared" si="1"/>
        <v>4417242.2699999996</v>
      </c>
      <c r="N14" s="34">
        <f t="shared" si="1"/>
        <v>1904923.06</v>
      </c>
      <c r="O14" s="34">
        <f t="shared" si="1"/>
        <v>4342107.6400000006</v>
      </c>
      <c r="P14" s="34">
        <f t="shared" si="1"/>
        <v>1908884.06</v>
      </c>
    </row>
    <row r="15" spans="1:16" ht="64.5" customHeight="1" x14ac:dyDescent="0.3">
      <c r="A15" s="8"/>
      <c r="B15" s="12"/>
      <c r="C15" s="16" t="s">
        <v>19</v>
      </c>
      <c r="D15" s="52" t="s">
        <v>20</v>
      </c>
      <c r="E15" s="52"/>
      <c r="F15" s="52"/>
      <c r="G15" s="52"/>
      <c r="H15" s="52"/>
      <c r="I15" s="52"/>
      <c r="J15" s="12"/>
      <c r="K15" s="34">
        <f>K16</f>
        <v>1534610.17</v>
      </c>
      <c r="L15" s="34">
        <f t="shared" ref="L15:P15" si="2">L16</f>
        <v>0</v>
      </c>
      <c r="M15" s="34">
        <f t="shared" si="2"/>
        <v>1491855.42</v>
      </c>
      <c r="N15" s="34">
        <f t="shared" si="2"/>
        <v>0</v>
      </c>
      <c r="O15" s="34">
        <f t="shared" si="2"/>
        <v>1511621.27</v>
      </c>
      <c r="P15" s="34">
        <f t="shared" si="2"/>
        <v>0</v>
      </c>
    </row>
    <row r="16" spans="1:16" ht="51.75" customHeight="1" x14ac:dyDescent="0.3">
      <c r="A16" s="17"/>
      <c r="B16" s="18"/>
      <c r="C16" s="19" t="s">
        <v>21</v>
      </c>
      <c r="D16" s="52" t="s">
        <v>22</v>
      </c>
      <c r="E16" s="52"/>
      <c r="F16" s="52"/>
      <c r="G16" s="52"/>
      <c r="H16" s="52"/>
      <c r="I16" s="52"/>
      <c r="J16" s="20"/>
      <c r="K16" s="35">
        <f>SUM(K17,K19,K21)</f>
        <v>1534610.17</v>
      </c>
      <c r="L16" s="35">
        <f t="shared" ref="L16:P16" si="3">SUM(L17,L19,L21)</f>
        <v>0</v>
      </c>
      <c r="M16" s="35">
        <f t="shared" si="3"/>
        <v>1491855.42</v>
      </c>
      <c r="N16" s="35">
        <f t="shared" si="3"/>
        <v>0</v>
      </c>
      <c r="O16" s="35">
        <f t="shared" si="3"/>
        <v>1511621.27</v>
      </c>
      <c r="P16" s="35">
        <f t="shared" si="3"/>
        <v>0</v>
      </c>
    </row>
    <row r="17" spans="1:16" ht="117.75" customHeight="1" x14ac:dyDescent="0.3">
      <c r="A17" s="17"/>
      <c r="B17" s="18"/>
      <c r="C17" s="21" t="s">
        <v>23</v>
      </c>
      <c r="D17" s="52" t="s">
        <v>22</v>
      </c>
      <c r="E17" s="52"/>
      <c r="F17" s="52"/>
      <c r="G17" s="52"/>
      <c r="H17" s="52"/>
      <c r="I17" s="52"/>
      <c r="J17" s="20">
        <v>100</v>
      </c>
      <c r="K17" s="35">
        <v>1230916.45</v>
      </c>
      <c r="L17" s="35">
        <f t="shared" ref="L17:P17" si="4">L18</f>
        <v>0</v>
      </c>
      <c r="M17" s="35">
        <f t="shared" si="4"/>
        <v>1230916.45</v>
      </c>
      <c r="N17" s="35">
        <f t="shared" si="4"/>
        <v>0</v>
      </c>
      <c r="O17" s="35">
        <f t="shared" si="4"/>
        <v>1230886.45</v>
      </c>
      <c r="P17" s="35">
        <f t="shared" si="4"/>
        <v>0</v>
      </c>
    </row>
    <row r="18" spans="1:16" ht="63.75" customHeight="1" x14ac:dyDescent="0.3">
      <c r="A18" s="17"/>
      <c r="B18" s="18"/>
      <c r="C18" s="21" t="s">
        <v>24</v>
      </c>
      <c r="D18" s="52" t="s">
        <v>22</v>
      </c>
      <c r="E18" s="52"/>
      <c r="F18" s="52"/>
      <c r="G18" s="52"/>
      <c r="H18" s="52"/>
      <c r="I18" s="52"/>
      <c r="J18" s="20">
        <v>120</v>
      </c>
      <c r="K18" s="35">
        <v>1230916.45</v>
      </c>
      <c r="L18" s="35">
        <v>0</v>
      </c>
      <c r="M18" s="35">
        <v>1230916.45</v>
      </c>
      <c r="N18" s="35">
        <v>0</v>
      </c>
      <c r="O18" s="35">
        <v>1230886.45</v>
      </c>
      <c r="P18" s="35">
        <v>0</v>
      </c>
    </row>
    <row r="19" spans="1:16" ht="62.25" customHeight="1" x14ac:dyDescent="0.3">
      <c r="A19" s="17"/>
      <c r="B19" s="18"/>
      <c r="C19" s="22" t="s">
        <v>25</v>
      </c>
      <c r="D19" s="52" t="s">
        <v>22</v>
      </c>
      <c r="E19" s="52"/>
      <c r="F19" s="52"/>
      <c r="G19" s="52"/>
      <c r="H19" s="52"/>
      <c r="I19" s="52"/>
      <c r="J19" s="20">
        <v>200</v>
      </c>
      <c r="K19" s="35">
        <f>K20</f>
        <v>300419.71999999997</v>
      </c>
      <c r="L19" s="35">
        <f t="shared" ref="L19:P19" si="5">L20</f>
        <v>0</v>
      </c>
      <c r="M19" s="35">
        <f t="shared" si="5"/>
        <v>260938.97</v>
      </c>
      <c r="N19" s="35">
        <f t="shared" si="5"/>
        <v>0</v>
      </c>
      <c r="O19" s="35">
        <f t="shared" si="5"/>
        <v>280734.82</v>
      </c>
      <c r="P19" s="35">
        <f t="shared" si="5"/>
        <v>0</v>
      </c>
    </row>
    <row r="20" spans="1:16" ht="60.75" customHeight="1" x14ac:dyDescent="0.3">
      <c r="A20" s="17"/>
      <c r="B20" s="18"/>
      <c r="C20" s="22" t="s">
        <v>26</v>
      </c>
      <c r="D20" s="52" t="s">
        <v>22</v>
      </c>
      <c r="E20" s="52"/>
      <c r="F20" s="52"/>
      <c r="G20" s="52"/>
      <c r="H20" s="52"/>
      <c r="I20" s="52"/>
      <c r="J20" s="20">
        <v>240</v>
      </c>
      <c r="K20" s="35">
        <v>300419.71999999997</v>
      </c>
      <c r="L20" s="35">
        <v>0</v>
      </c>
      <c r="M20" s="35">
        <v>260938.97</v>
      </c>
      <c r="N20" s="35">
        <v>0</v>
      </c>
      <c r="O20" s="35">
        <v>280734.82</v>
      </c>
      <c r="P20" s="35">
        <v>0</v>
      </c>
    </row>
    <row r="21" spans="1:16" ht="25.5" customHeight="1" x14ac:dyDescent="0.3">
      <c r="A21" s="17"/>
      <c r="B21" s="18"/>
      <c r="C21" s="21" t="s">
        <v>27</v>
      </c>
      <c r="D21" s="52" t="s">
        <v>22</v>
      </c>
      <c r="E21" s="52"/>
      <c r="F21" s="52"/>
      <c r="G21" s="52"/>
      <c r="H21" s="52"/>
      <c r="I21" s="52"/>
      <c r="J21" s="20">
        <v>800</v>
      </c>
      <c r="K21" s="35">
        <f t="shared" ref="K21:P21" si="6">K22</f>
        <v>3274</v>
      </c>
      <c r="L21" s="35">
        <f t="shared" si="6"/>
        <v>0</v>
      </c>
      <c r="M21" s="35">
        <f t="shared" si="6"/>
        <v>0</v>
      </c>
      <c r="N21" s="35">
        <f t="shared" si="6"/>
        <v>0</v>
      </c>
      <c r="O21" s="35">
        <f t="shared" si="6"/>
        <v>0</v>
      </c>
      <c r="P21" s="35">
        <f t="shared" si="6"/>
        <v>0</v>
      </c>
    </row>
    <row r="22" spans="1:16" ht="23.25" customHeight="1" x14ac:dyDescent="0.3">
      <c r="A22" s="17"/>
      <c r="B22" s="18"/>
      <c r="C22" s="21" t="s">
        <v>28</v>
      </c>
      <c r="D22" s="52" t="s">
        <v>22</v>
      </c>
      <c r="E22" s="52"/>
      <c r="F22" s="52"/>
      <c r="G22" s="52"/>
      <c r="H22" s="52"/>
      <c r="I22" s="52"/>
      <c r="J22" s="20">
        <v>850</v>
      </c>
      <c r="K22" s="35">
        <v>3274</v>
      </c>
      <c r="L22" s="35">
        <v>0</v>
      </c>
      <c r="M22" s="35">
        <v>0</v>
      </c>
      <c r="N22" s="35">
        <v>0</v>
      </c>
      <c r="O22" s="35">
        <v>0</v>
      </c>
      <c r="P22" s="35">
        <v>0</v>
      </c>
    </row>
    <row r="23" spans="1:16" ht="41.25" customHeight="1" x14ac:dyDescent="0.3">
      <c r="A23" s="17"/>
      <c r="B23" s="18"/>
      <c r="C23" s="23" t="s">
        <v>29</v>
      </c>
      <c r="D23" s="52" t="s">
        <v>30</v>
      </c>
      <c r="E23" s="52"/>
      <c r="F23" s="52"/>
      <c r="G23" s="52"/>
      <c r="H23" s="52"/>
      <c r="I23" s="52"/>
      <c r="J23" s="20"/>
      <c r="K23" s="35">
        <f t="shared" ref="K23:P25" si="7">K24</f>
        <v>5000</v>
      </c>
      <c r="L23" s="35">
        <f t="shared" si="7"/>
        <v>0</v>
      </c>
      <c r="M23" s="35">
        <f t="shared" si="7"/>
        <v>1000</v>
      </c>
      <c r="N23" s="35">
        <f t="shared" si="7"/>
        <v>0</v>
      </c>
      <c r="O23" s="35">
        <f t="shared" si="7"/>
        <v>1000</v>
      </c>
      <c r="P23" s="35">
        <f t="shared" si="7"/>
        <v>0</v>
      </c>
    </row>
    <row r="24" spans="1:16" ht="41.25" customHeight="1" x14ac:dyDescent="0.3">
      <c r="A24" s="17"/>
      <c r="B24" s="18"/>
      <c r="C24" s="23" t="s">
        <v>31</v>
      </c>
      <c r="D24" s="52" t="s">
        <v>32</v>
      </c>
      <c r="E24" s="52"/>
      <c r="F24" s="52"/>
      <c r="G24" s="52"/>
      <c r="H24" s="52"/>
      <c r="I24" s="52"/>
      <c r="J24" s="20"/>
      <c r="K24" s="35">
        <f t="shared" si="7"/>
        <v>5000</v>
      </c>
      <c r="L24" s="35">
        <f t="shared" si="7"/>
        <v>0</v>
      </c>
      <c r="M24" s="35">
        <f t="shared" si="7"/>
        <v>1000</v>
      </c>
      <c r="N24" s="35">
        <f t="shared" si="7"/>
        <v>0</v>
      </c>
      <c r="O24" s="35">
        <f t="shared" si="7"/>
        <v>1000</v>
      </c>
      <c r="P24" s="35">
        <f t="shared" si="7"/>
        <v>0</v>
      </c>
    </row>
    <row r="25" spans="1:16" ht="26.25" customHeight="1" x14ac:dyDescent="0.3">
      <c r="A25" s="17"/>
      <c r="B25" s="18"/>
      <c r="C25" s="23" t="s">
        <v>27</v>
      </c>
      <c r="D25" s="52" t="s">
        <v>32</v>
      </c>
      <c r="E25" s="52"/>
      <c r="F25" s="52"/>
      <c r="G25" s="52"/>
      <c r="H25" s="52"/>
      <c r="I25" s="52"/>
      <c r="J25" s="20">
        <v>800</v>
      </c>
      <c r="K25" s="35">
        <f t="shared" si="7"/>
        <v>5000</v>
      </c>
      <c r="L25" s="35">
        <f t="shared" si="7"/>
        <v>0</v>
      </c>
      <c r="M25" s="35">
        <f t="shared" si="7"/>
        <v>1000</v>
      </c>
      <c r="N25" s="35">
        <f t="shared" si="7"/>
        <v>0</v>
      </c>
      <c r="O25" s="35">
        <f t="shared" si="7"/>
        <v>1000</v>
      </c>
      <c r="P25" s="35">
        <f t="shared" si="7"/>
        <v>0</v>
      </c>
    </row>
    <row r="26" spans="1:16" ht="24" customHeight="1" x14ac:dyDescent="0.3">
      <c r="A26" s="17"/>
      <c r="B26" s="18"/>
      <c r="C26" s="23" t="s">
        <v>33</v>
      </c>
      <c r="D26" s="52" t="s">
        <v>32</v>
      </c>
      <c r="E26" s="52"/>
      <c r="F26" s="52"/>
      <c r="G26" s="52"/>
      <c r="H26" s="52"/>
      <c r="I26" s="52"/>
      <c r="J26" s="20">
        <v>870</v>
      </c>
      <c r="K26" s="35">
        <v>5000</v>
      </c>
      <c r="L26" s="35">
        <v>0</v>
      </c>
      <c r="M26" s="35">
        <v>1000</v>
      </c>
      <c r="N26" s="35">
        <v>0</v>
      </c>
      <c r="O26" s="35">
        <v>1000</v>
      </c>
      <c r="P26" s="35">
        <v>0</v>
      </c>
    </row>
    <row r="27" spans="1:16" ht="63.75" customHeight="1" x14ac:dyDescent="0.3">
      <c r="A27" s="17"/>
      <c r="B27" s="18"/>
      <c r="C27" s="23" t="s">
        <v>34</v>
      </c>
      <c r="D27" s="52" t="s">
        <v>35</v>
      </c>
      <c r="E27" s="52"/>
      <c r="F27" s="52"/>
      <c r="G27" s="52"/>
      <c r="H27" s="52"/>
      <c r="I27" s="52"/>
      <c r="J27" s="20"/>
      <c r="K27" s="35">
        <f>SUM(K28,K35)</f>
        <v>1184734.69</v>
      </c>
      <c r="L27" s="35">
        <f t="shared" ref="L27:P27" si="8">SUM(L28,L35)</f>
        <v>103941</v>
      </c>
      <c r="M27" s="35">
        <f t="shared" si="8"/>
        <v>1128227.79</v>
      </c>
      <c r="N27" s="35">
        <f t="shared" si="8"/>
        <v>108764</v>
      </c>
      <c r="O27" s="35">
        <f t="shared" si="8"/>
        <v>1033327.31</v>
      </c>
      <c r="P27" s="35">
        <f t="shared" si="8"/>
        <v>112725</v>
      </c>
    </row>
    <row r="28" spans="1:16" ht="27" customHeight="1" x14ac:dyDescent="0.3">
      <c r="A28" s="17"/>
      <c r="B28" s="18"/>
      <c r="C28" s="19" t="s">
        <v>36</v>
      </c>
      <c r="D28" s="52" t="s">
        <v>37</v>
      </c>
      <c r="E28" s="52"/>
      <c r="F28" s="52"/>
      <c r="G28" s="52"/>
      <c r="H28" s="52"/>
      <c r="I28" s="52"/>
      <c r="J28" s="20"/>
      <c r="K28" s="35">
        <f t="shared" ref="K28:P28" si="9">K31+K33+K29</f>
        <v>1080793.69</v>
      </c>
      <c r="L28" s="35">
        <f t="shared" si="9"/>
        <v>0</v>
      </c>
      <c r="M28" s="35">
        <f t="shared" si="9"/>
        <v>1019463.79</v>
      </c>
      <c r="N28" s="35">
        <f t="shared" si="9"/>
        <v>0</v>
      </c>
      <c r="O28" s="35">
        <f t="shared" si="9"/>
        <v>920602.31</v>
      </c>
      <c r="P28" s="35">
        <f t="shared" si="9"/>
        <v>0</v>
      </c>
    </row>
    <row r="29" spans="1:16" ht="118.5" customHeight="1" x14ac:dyDescent="0.3">
      <c r="A29" s="17"/>
      <c r="B29" s="18"/>
      <c r="C29" s="22" t="s">
        <v>23</v>
      </c>
      <c r="D29" s="52" t="s">
        <v>37</v>
      </c>
      <c r="E29" s="52"/>
      <c r="F29" s="52"/>
      <c r="G29" s="52"/>
      <c r="H29" s="52"/>
      <c r="I29" s="52"/>
      <c r="J29" s="20">
        <v>100</v>
      </c>
      <c r="K29" s="35">
        <f t="shared" ref="K29:P29" si="10">SUM(K30:K30)</f>
        <v>21222.6</v>
      </c>
      <c r="L29" s="35">
        <f t="shared" si="10"/>
        <v>0</v>
      </c>
      <c r="M29" s="35">
        <f t="shared" si="10"/>
        <v>0</v>
      </c>
      <c r="N29" s="35">
        <f t="shared" si="10"/>
        <v>0</v>
      </c>
      <c r="O29" s="35">
        <f t="shared" si="10"/>
        <v>0</v>
      </c>
      <c r="P29" s="35">
        <f t="shared" si="10"/>
        <v>0</v>
      </c>
    </row>
    <row r="30" spans="1:16" ht="60" customHeight="1" x14ac:dyDescent="0.3">
      <c r="A30" s="17"/>
      <c r="B30" s="18"/>
      <c r="C30" s="21" t="s">
        <v>24</v>
      </c>
      <c r="D30" s="52" t="s">
        <v>37</v>
      </c>
      <c r="E30" s="52"/>
      <c r="F30" s="52"/>
      <c r="G30" s="52"/>
      <c r="H30" s="52"/>
      <c r="I30" s="52"/>
      <c r="J30" s="20">
        <v>120</v>
      </c>
      <c r="K30" s="35">
        <v>21222.6</v>
      </c>
      <c r="L30" s="35">
        <v>0</v>
      </c>
      <c r="M30" s="35">
        <v>0</v>
      </c>
      <c r="N30" s="35">
        <v>0</v>
      </c>
      <c r="O30" s="35">
        <v>0</v>
      </c>
      <c r="P30" s="35">
        <v>0</v>
      </c>
    </row>
    <row r="31" spans="1:16" ht="62.25" customHeight="1" x14ac:dyDescent="0.3">
      <c r="A31" s="17"/>
      <c r="B31" s="18"/>
      <c r="C31" s="23" t="s">
        <v>25</v>
      </c>
      <c r="D31" s="52" t="s">
        <v>37</v>
      </c>
      <c r="E31" s="52"/>
      <c r="F31" s="52"/>
      <c r="G31" s="52"/>
      <c r="H31" s="52"/>
      <c r="I31" s="52"/>
      <c r="J31" s="20">
        <v>200</v>
      </c>
      <c r="K31" s="35">
        <f>K32</f>
        <v>1046520.09</v>
      </c>
      <c r="L31" s="35">
        <f t="shared" ref="L31:P31" si="11">L32</f>
        <v>0</v>
      </c>
      <c r="M31" s="35">
        <f t="shared" si="11"/>
        <v>1019463.79</v>
      </c>
      <c r="N31" s="35">
        <f t="shared" si="11"/>
        <v>0</v>
      </c>
      <c r="O31" s="35">
        <f t="shared" si="11"/>
        <v>920602.31</v>
      </c>
      <c r="P31" s="35">
        <f t="shared" si="11"/>
        <v>0</v>
      </c>
    </row>
    <row r="32" spans="1:16" ht="63.75" customHeight="1" x14ac:dyDescent="0.3">
      <c r="A32" s="17"/>
      <c r="B32" s="18"/>
      <c r="C32" s="23" t="s">
        <v>26</v>
      </c>
      <c r="D32" s="52" t="s">
        <v>37</v>
      </c>
      <c r="E32" s="52"/>
      <c r="F32" s="52"/>
      <c r="G32" s="52"/>
      <c r="H32" s="52"/>
      <c r="I32" s="52"/>
      <c r="J32" s="20">
        <v>240</v>
      </c>
      <c r="K32" s="35">
        <v>1046520.09</v>
      </c>
      <c r="L32" s="34">
        <v>0</v>
      </c>
      <c r="M32" s="40">
        <v>1019463.79</v>
      </c>
      <c r="N32" s="35">
        <v>0</v>
      </c>
      <c r="O32" s="35">
        <v>920602.31</v>
      </c>
      <c r="P32" s="35">
        <v>0</v>
      </c>
    </row>
    <row r="33" spans="1:16" ht="24.75" customHeight="1" x14ac:dyDescent="0.3">
      <c r="A33" s="17"/>
      <c r="B33" s="18"/>
      <c r="C33" s="22" t="s">
        <v>27</v>
      </c>
      <c r="D33" s="52" t="s">
        <v>37</v>
      </c>
      <c r="E33" s="52"/>
      <c r="F33" s="52"/>
      <c r="G33" s="52"/>
      <c r="H33" s="52"/>
      <c r="I33" s="52"/>
      <c r="J33" s="20">
        <v>800</v>
      </c>
      <c r="K33" s="35">
        <f t="shared" ref="K33:P33" si="12">K34</f>
        <v>13051</v>
      </c>
      <c r="L33" s="35">
        <f t="shared" si="12"/>
        <v>0</v>
      </c>
      <c r="M33" s="35">
        <f t="shared" si="12"/>
        <v>0</v>
      </c>
      <c r="N33" s="35">
        <f t="shared" si="12"/>
        <v>0</v>
      </c>
      <c r="O33" s="35">
        <f t="shared" si="12"/>
        <v>0</v>
      </c>
      <c r="P33" s="35">
        <f t="shared" si="12"/>
        <v>0</v>
      </c>
    </row>
    <row r="34" spans="1:16" ht="27" customHeight="1" x14ac:dyDescent="0.3">
      <c r="A34" s="17"/>
      <c r="B34" s="18"/>
      <c r="C34" s="22" t="s">
        <v>28</v>
      </c>
      <c r="D34" s="52" t="s">
        <v>37</v>
      </c>
      <c r="E34" s="52"/>
      <c r="F34" s="52"/>
      <c r="G34" s="52"/>
      <c r="H34" s="52"/>
      <c r="I34" s="52"/>
      <c r="J34" s="20">
        <v>850</v>
      </c>
      <c r="K34" s="35">
        <v>13051</v>
      </c>
      <c r="L34" s="35">
        <v>0</v>
      </c>
      <c r="M34" s="35">
        <v>0</v>
      </c>
      <c r="N34" s="35">
        <v>0</v>
      </c>
      <c r="O34" s="35">
        <v>0</v>
      </c>
      <c r="P34" s="35">
        <v>0</v>
      </c>
    </row>
    <row r="35" spans="1:16" ht="62.25" customHeight="1" x14ac:dyDescent="0.3">
      <c r="A35" s="17"/>
      <c r="B35" s="18"/>
      <c r="C35" s="16" t="s">
        <v>38</v>
      </c>
      <c r="D35" s="52" t="s">
        <v>39</v>
      </c>
      <c r="E35" s="52"/>
      <c r="F35" s="52"/>
      <c r="G35" s="52"/>
      <c r="H35" s="52"/>
      <c r="I35" s="52"/>
      <c r="J35" s="11"/>
      <c r="K35" s="35">
        <f t="shared" ref="K35:P36" si="13">K36</f>
        <v>103941</v>
      </c>
      <c r="L35" s="35">
        <f t="shared" si="13"/>
        <v>103941</v>
      </c>
      <c r="M35" s="35">
        <f t="shared" si="13"/>
        <v>108764</v>
      </c>
      <c r="N35" s="35">
        <f t="shared" si="13"/>
        <v>108764</v>
      </c>
      <c r="O35" s="35">
        <f t="shared" si="13"/>
        <v>112725</v>
      </c>
      <c r="P35" s="35">
        <f t="shared" si="13"/>
        <v>112725</v>
      </c>
    </row>
    <row r="36" spans="1:16" ht="122.25" customHeight="1" x14ac:dyDescent="0.3">
      <c r="A36" s="17"/>
      <c r="B36" s="18"/>
      <c r="C36" s="16" t="s">
        <v>23</v>
      </c>
      <c r="D36" s="52" t="s">
        <v>39</v>
      </c>
      <c r="E36" s="52"/>
      <c r="F36" s="52"/>
      <c r="G36" s="52"/>
      <c r="H36" s="52"/>
      <c r="I36" s="52"/>
      <c r="J36" s="11">
        <v>100</v>
      </c>
      <c r="K36" s="35">
        <f t="shared" si="13"/>
        <v>103941</v>
      </c>
      <c r="L36" s="35">
        <f t="shared" si="13"/>
        <v>103941</v>
      </c>
      <c r="M36" s="35">
        <f t="shared" si="13"/>
        <v>108764</v>
      </c>
      <c r="N36" s="35">
        <f t="shared" si="13"/>
        <v>108764</v>
      </c>
      <c r="O36" s="35">
        <f t="shared" si="13"/>
        <v>112725</v>
      </c>
      <c r="P36" s="35">
        <f t="shared" si="13"/>
        <v>112725</v>
      </c>
    </row>
    <row r="37" spans="1:16" ht="51.75" customHeight="1" x14ac:dyDescent="0.3">
      <c r="A37" s="17"/>
      <c r="B37" s="18"/>
      <c r="C37" s="16" t="s">
        <v>24</v>
      </c>
      <c r="D37" s="52" t="s">
        <v>39</v>
      </c>
      <c r="E37" s="52"/>
      <c r="F37" s="52"/>
      <c r="G37" s="52"/>
      <c r="H37" s="52"/>
      <c r="I37" s="52"/>
      <c r="J37" s="11">
        <v>120</v>
      </c>
      <c r="K37" s="35">
        <v>103941</v>
      </c>
      <c r="L37" s="35">
        <v>103941</v>
      </c>
      <c r="M37" s="35">
        <v>108764</v>
      </c>
      <c r="N37" s="35">
        <v>108764</v>
      </c>
      <c r="O37" s="35">
        <v>112725</v>
      </c>
      <c r="P37" s="35">
        <v>112725</v>
      </c>
    </row>
    <row r="38" spans="1:16" ht="185.25" customHeight="1" x14ac:dyDescent="0.3">
      <c r="A38" s="17"/>
      <c r="B38" s="18"/>
      <c r="C38" s="19" t="s">
        <v>40</v>
      </c>
      <c r="D38" s="52" t="s">
        <v>41</v>
      </c>
      <c r="E38" s="52"/>
      <c r="F38" s="52"/>
      <c r="G38" s="52"/>
      <c r="H38" s="52"/>
      <c r="I38" s="52"/>
      <c r="J38" s="20"/>
      <c r="K38" s="35">
        <f>K42+K39</f>
        <v>2102663.61</v>
      </c>
      <c r="L38" s="35">
        <f t="shared" ref="L38:P38" si="14">L42+L39</f>
        <v>1796159.06</v>
      </c>
      <c r="M38" s="35">
        <f t="shared" si="14"/>
        <v>1796159.06</v>
      </c>
      <c r="N38" s="35">
        <f t="shared" si="14"/>
        <v>1796159.06</v>
      </c>
      <c r="O38" s="35">
        <f t="shared" si="14"/>
        <v>1796159.06</v>
      </c>
      <c r="P38" s="35">
        <f t="shared" si="14"/>
        <v>1796159.06</v>
      </c>
    </row>
    <row r="39" spans="1:16" ht="42.6" customHeight="1" x14ac:dyDescent="0.3">
      <c r="A39" s="17"/>
      <c r="B39" s="24"/>
      <c r="C39" s="21" t="s">
        <v>42</v>
      </c>
      <c r="D39" s="52" t="s">
        <v>43</v>
      </c>
      <c r="E39" s="52"/>
      <c r="F39" s="52"/>
      <c r="G39" s="52"/>
      <c r="H39" s="52"/>
      <c r="I39" s="52"/>
      <c r="J39" s="25"/>
      <c r="K39" s="35">
        <f t="shared" ref="K39:P40" si="15">K40</f>
        <v>1796159.06</v>
      </c>
      <c r="L39" s="35">
        <f t="shared" si="15"/>
        <v>1796159.06</v>
      </c>
      <c r="M39" s="35">
        <f t="shared" si="15"/>
        <v>1796159.06</v>
      </c>
      <c r="N39" s="35">
        <f t="shared" si="15"/>
        <v>1796159.06</v>
      </c>
      <c r="O39" s="35">
        <f t="shared" si="15"/>
        <v>1796159.06</v>
      </c>
      <c r="P39" s="35">
        <f t="shared" si="15"/>
        <v>1796159.06</v>
      </c>
    </row>
    <row r="40" spans="1:16" ht="42.6" customHeight="1" x14ac:dyDescent="0.3">
      <c r="A40" s="17"/>
      <c r="B40" s="24"/>
      <c r="C40" s="21" t="s">
        <v>44</v>
      </c>
      <c r="D40" s="52" t="s">
        <v>43</v>
      </c>
      <c r="E40" s="52"/>
      <c r="F40" s="52"/>
      <c r="G40" s="52"/>
      <c r="H40" s="52"/>
      <c r="I40" s="52"/>
      <c r="J40" s="25">
        <v>500</v>
      </c>
      <c r="K40" s="35">
        <f t="shared" si="15"/>
        <v>1796159.06</v>
      </c>
      <c r="L40" s="35">
        <f t="shared" si="15"/>
        <v>1796159.06</v>
      </c>
      <c r="M40" s="35">
        <f t="shared" si="15"/>
        <v>1796159.06</v>
      </c>
      <c r="N40" s="35">
        <f t="shared" si="15"/>
        <v>1796159.06</v>
      </c>
      <c r="O40" s="35">
        <f t="shared" si="15"/>
        <v>1796159.06</v>
      </c>
      <c r="P40" s="35">
        <f t="shared" si="15"/>
        <v>1796159.06</v>
      </c>
    </row>
    <row r="41" spans="1:16" ht="43.7" customHeight="1" x14ac:dyDescent="0.3">
      <c r="A41" s="17"/>
      <c r="B41" s="24"/>
      <c r="C41" s="21" t="s">
        <v>45</v>
      </c>
      <c r="D41" s="52" t="s">
        <v>43</v>
      </c>
      <c r="E41" s="52"/>
      <c r="F41" s="52"/>
      <c r="G41" s="52"/>
      <c r="H41" s="52"/>
      <c r="I41" s="52"/>
      <c r="J41" s="25">
        <v>540</v>
      </c>
      <c r="K41" s="35">
        <v>1796159.06</v>
      </c>
      <c r="L41" s="35">
        <v>1796159.06</v>
      </c>
      <c r="M41" s="35">
        <v>1796159.06</v>
      </c>
      <c r="N41" s="35">
        <v>1796159.06</v>
      </c>
      <c r="O41" s="35">
        <v>1796159.06</v>
      </c>
      <c r="P41" s="35">
        <v>1796159.06</v>
      </c>
    </row>
    <row r="42" spans="1:16" ht="123" customHeight="1" x14ac:dyDescent="0.3">
      <c r="A42" s="17"/>
      <c r="B42" s="18"/>
      <c r="C42" s="23" t="s">
        <v>46</v>
      </c>
      <c r="D42" s="52" t="s">
        <v>47</v>
      </c>
      <c r="E42" s="52"/>
      <c r="F42" s="52"/>
      <c r="G42" s="52"/>
      <c r="H42" s="52"/>
      <c r="I42" s="52"/>
      <c r="J42" s="20"/>
      <c r="K42" s="35">
        <f t="shared" ref="K42:P43" si="16">K43</f>
        <v>306504.55</v>
      </c>
      <c r="L42" s="35">
        <f t="shared" si="16"/>
        <v>0</v>
      </c>
      <c r="M42" s="35">
        <f t="shared" si="16"/>
        <v>0</v>
      </c>
      <c r="N42" s="35">
        <f t="shared" si="16"/>
        <v>0</v>
      </c>
      <c r="O42" s="35">
        <f t="shared" si="16"/>
        <v>0</v>
      </c>
      <c r="P42" s="35">
        <f t="shared" si="16"/>
        <v>0</v>
      </c>
    </row>
    <row r="43" spans="1:16" ht="25.5" customHeight="1" x14ac:dyDescent="0.3">
      <c r="A43" s="17"/>
      <c r="B43" s="18"/>
      <c r="C43" s="23" t="s">
        <v>44</v>
      </c>
      <c r="D43" s="52" t="s">
        <v>47</v>
      </c>
      <c r="E43" s="52"/>
      <c r="F43" s="52"/>
      <c r="G43" s="52"/>
      <c r="H43" s="52"/>
      <c r="I43" s="52"/>
      <c r="J43" s="20">
        <v>500</v>
      </c>
      <c r="K43" s="35">
        <f t="shared" si="16"/>
        <v>306504.55</v>
      </c>
      <c r="L43" s="35">
        <f t="shared" si="16"/>
        <v>0</v>
      </c>
      <c r="M43" s="35">
        <f t="shared" si="16"/>
        <v>0</v>
      </c>
      <c r="N43" s="35">
        <f t="shared" si="16"/>
        <v>0</v>
      </c>
      <c r="O43" s="35">
        <f t="shared" si="16"/>
        <v>0</v>
      </c>
      <c r="P43" s="35">
        <f t="shared" si="16"/>
        <v>0</v>
      </c>
    </row>
    <row r="44" spans="1:16" ht="30" customHeight="1" x14ac:dyDescent="0.3">
      <c r="A44" s="17"/>
      <c r="B44" s="18"/>
      <c r="C44" s="23" t="s">
        <v>45</v>
      </c>
      <c r="D44" s="52" t="s">
        <v>47</v>
      </c>
      <c r="E44" s="52"/>
      <c r="F44" s="52"/>
      <c r="G44" s="52"/>
      <c r="H44" s="52"/>
      <c r="I44" s="52"/>
      <c r="J44" s="20">
        <v>540</v>
      </c>
      <c r="K44" s="35">
        <v>306504.55</v>
      </c>
      <c r="L44" s="35">
        <v>0</v>
      </c>
      <c r="M44" s="35">
        <v>0</v>
      </c>
      <c r="N44" s="35">
        <v>0</v>
      </c>
      <c r="O44" s="35">
        <v>0</v>
      </c>
      <c r="P44" s="35">
        <v>0</v>
      </c>
    </row>
    <row r="45" spans="1:16" ht="102" customHeight="1" x14ac:dyDescent="0.3">
      <c r="A45" s="26"/>
      <c r="B45" s="27"/>
      <c r="C45" s="23" t="s">
        <v>48</v>
      </c>
      <c r="D45" s="52" t="s">
        <v>49</v>
      </c>
      <c r="E45" s="52"/>
      <c r="F45" s="52"/>
      <c r="G45" s="52"/>
      <c r="H45" s="52"/>
      <c r="I45" s="52"/>
      <c r="J45" s="20"/>
      <c r="K45" s="35">
        <f t="shared" ref="K45:P48" si="17">K46</f>
        <v>586860</v>
      </c>
      <c r="L45" s="35">
        <f t="shared" si="17"/>
        <v>0</v>
      </c>
      <c r="M45" s="35">
        <f t="shared" si="17"/>
        <v>631790</v>
      </c>
      <c r="N45" s="35">
        <f t="shared" si="17"/>
        <v>0</v>
      </c>
      <c r="O45" s="35">
        <f t="shared" si="17"/>
        <v>655570</v>
      </c>
      <c r="P45" s="35">
        <f t="shared" si="17"/>
        <v>0</v>
      </c>
    </row>
    <row r="46" spans="1:16" ht="44.25" customHeight="1" x14ac:dyDescent="0.3">
      <c r="A46" s="26"/>
      <c r="B46" s="27"/>
      <c r="C46" s="23" t="s">
        <v>50</v>
      </c>
      <c r="D46" s="52" t="s">
        <v>51</v>
      </c>
      <c r="E46" s="52"/>
      <c r="F46" s="52"/>
      <c r="G46" s="52"/>
      <c r="H46" s="52"/>
      <c r="I46" s="52"/>
      <c r="J46" s="20"/>
      <c r="K46" s="35">
        <f t="shared" si="17"/>
        <v>586860</v>
      </c>
      <c r="L46" s="35">
        <f t="shared" si="17"/>
        <v>0</v>
      </c>
      <c r="M46" s="35">
        <f t="shared" si="17"/>
        <v>631790</v>
      </c>
      <c r="N46" s="35">
        <f t="shared" si="17"/>
        <v>0</v>
      </c>
      <c r="O46" s="35">
        <f t="shared" si="17"/>
        <v>655570</v>
      </c>
      <c r="P46" s="35">
        <f t="shared" si="17"/>
        <v>0</v>
      </c>
    </row>
    <row r="47" spans="1:16" ht="28.5" customHeight="1" x14ac:dyDescent="0.3">
      <c r="A47" s="26"/>
      <c r="B47" s="27"/>
      <c r="C47" s="23" t="s">
        <v>36</v>
      </c>
      <c r="D47" s="52" t="s">
        <v>52</v>
      </c>
      <c r="E47" s="52"/>
      <c r="F47" s="52"/>
      <c r="G47" s="52"/>
      <c r="H47" s="52"/>
      <c r="I47" s="52"/>
      <c r="J47" s="20"/>
      <c r="K47" s="35">
        <f t="shared" si="17"/>
        <v>586860</v>
      </c>
      <c r="L47" s="35">
        <f t="shared" si="17"/>
        <v>0</v>
      </c>
      <c r="M47" s="35">
        <f t="shared" si="17"/>
        <v>631790</v>
      </c>
      <c r="N47" s="35">
        <f t="shared" si="17"/>
        <v>0</v>
      </c>
      <c r="O47" s="35">
        <f t="shared" si="17"/>
        <v>655570</v>
      </c>
      <c r="P47" s="35">
        <f t="shared" si="17"/>
        <v>0</v>
      </c>
    </row>
    <row r="48" spans="1:16" ht="60.75" customHeight="1" x14ac:dyDescent="0.3">
      <c r="A48" s="26"/>
      <c r="B48" s="27"/>
      <c r="C48" s="22" t="s">
        <v>25</v>
      </c>
      <c r="D48" s="52" t="s">
        <v>52</v>
      </c>
      <c r="E48" s="52"/>
      <c r="F48" s="52"/>
      <c r="G48" s="52"/>
      <c r="H48" s="52"/>
      <c r="I48" s="52"/>
      <c r="J48" s="20">
        <v>200</v>
      </c>
      <c r="K48" s="35">
        <f t="shared" si="17"/>
        <v>586860</v>
      </c>
      <c r="L48" s="35">
        <f t="shared" si="17"/>
        <v>0</v>
      </c>
      <c r="M48" s="35">
        <f t="shared" si="17"/>
        <v>631790</v>
      </c>
      <c r="N48" s="35">
        <f t="shared" si="17"/>
        <v>0</v>
      </c>
      <c r="O48" s="35">
        <f t="shared" si="17"/>
        <v>655570</v>
      </c>
      <c r="P48" s="35">
        <f t="shared" si="17"/>
        <v>0</v>
      </c>
    </row>
    <row r="49" spans="1:16" ht="66.75" customHeight="1" x14ac:dyDescent="0.3">
      <c r="A49" s="26"/>
      <c r="B49" s="27"/>
      <c r="C49" s="22" t="s">
        <v>26</v>
      </c>
      <c r="D49" s="52" t="s">
        <v>52</v>
      </c>
      <c r="E49" s="52"/>
      <c r="F49" s="52"/>
      <c r="G49" s="52"/>
      <c r="H49" s="52"/>
      <c r="I49" s="52"/>
      <c r="J49" s="20">
        <v>240</v>
      </c>
      <c r="K49" s="35">
        <v>586860</v>
      </c>
      <c r="L49" s="35">
        <v>0</v>
      </c>
      <c r="M49" s="35">
        <v>631790</v>
      </c>
      <c r="N49" s="35">
        <v>0</v>
      </c>
      <c r="O49" s="35">
        <v>655570</v>
      </c>
      <c r="P49" s="35">
        <v>0</v>
      </c>
    </row>
    <row r="50" spans="1:16" ht="19.5" customHeight="1" x14ac:dyDescent="0.3">
      <c r="A50" s="3"/>
      <c r="B50" s="28"/>
      <c r="C50" s="53" t="s">
        <v>13</v>
      </c>
      <c r="D50" s="53"/>
      <c r="E50" s="53"/>
      <c r="F50" s="53"/>
      <c r="G50" s="53"/>
      <c r="H50" s="53"/>
      <c r="I50" s="53"/>
      <c r="J50" s="53"/>
      <c r="K50" s="35">
        <f t="shared" ref="K50:P50" si="18">K13</f>
        <v>5413868.4699999997</v>
      </c>
      <c r="L50" s="35">
        <f t="shared" si="18"/>
        <v>1900100.06</v>
      </c>
      <c r="M50" s="35">
        <f t="shared" si="18"/>
        <v>5049032.2699999996</v>
      </c>
      <c r="N50" s="35">
        <f t="shared" si="18"/>
        <v>1904923.06</v>
      </c>
      <c r="O50" s="35">
        <f t="shared" si="18"/>
        <v>4997677.6400000006</v>
      </c>
      <c r="P50" s="35">
        <f t="shared" si="18"/>
        <v>1908884.06</v>
      </c>
    </row>
  </sheetData>
  <mergeCells count="53">
    <mergeCell ref="C50:J50"/>
    <mergeCell ref="D48:I48"/>
    <mergeCell ref="D49:I49"/>
    <mergeCell ref="D43:I43"/>
    <mergeCell ref="D44:I44"/>
    <mergeCell ref="D45:I45"/>
    <mergeCell ref="D46:I46"/>
    <mergeCell ref="D47:I47"/>
    <mergeCell ref="D38:I38"/>
    <mergeCell ref="D39:I39"/>
    <mergeCell ref="D40:I40"/>
    <mergeCell ref="D41:I41"/>
    <mergeCell ref="D42:I42"/>
    <mergeCell ref="D33:I33"/>
    <mergeCell ref="D34:I34"/>
    <mergeCell ref="D35:I35"/>
    <mergeCell ref="D36:I36"/>
    <mergeCell ref="D37:I37"/>
    <mergeCell ref="D28:I28"/>
    <mergeCell ref="D29:I29"/>
    <mergeCell ref="D30:I30"/>
    <mergeCell ref="D31:I31"/>
    <mergeCell ref="D32:I32"/>
    <mergeCell ref="D23:I23"/>
    <mergeCell ref="D24:I24"/>
    <mergeCell ref="D25:I25"/>
    <mergeCell ref="D26:I26"/>
    <mergeCell ref="D27:I27"/>
    <mergeCell ref="D18:I18"/>
    <mergeCell ref="D19:I19"/>
    <mergeCell ref="D20:I20"/>
    <mergeCell ref="D21:I21"/>
    <mergeCell ref="D22:I22"/>
    <mergeCell ref="D13:I13"/>
    <mergeCell ref="D14:I14"/>
    <mergeCell ref="D15:I15"/>
    <mergeCell ref="D16:I16"/>
    <mergeCell ref="D17:I17"/>
    <mergeCell ref="B6:P6"/>
    <mergeCell ref="B7:P7"/>
    <mergeCell ref="B9:B11"/>
    <mergeCell ref="C9:C11"/>
    <mergeCell ref="D9:J10"/>
    <mergeCell ref="K9:P9"/>
    <mergeCell ref="K10:L10"/>
    <mergeCell ref="M10:N10"/>
    <mergeCell ref="O10:P10"/>
    <mergeCell ref="D11:I11"/>
    <mergeCell ref="N1:P1"/>
    <mergeCell ref="M2:P2"/>
    <mergeCell ref="B3:P3"/>
    <mergeCell ref="B4:P4"/>
    <mergeCell ref="B5:P5"/>
  </mergeCells>
  <pageMargins left="0.39374999999999999" right="0.27569444444444402" top="0.59097222222222201" bottom="0.47222222222222199" header="0.31527777777777799" footer="0.51180555555555496"/>
  <pageSetup paperSize="9" scale="52" firstPageNumber="0" fitToHeight="0" orientation="portrait" horizontalDpi="300" verticalDpi="300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22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№9</vt:lpstr>
      <vt:lpstr>'Приложение №9'!_ФильтрБазыДанных</vt:lpstr>
      <vt:lpstr>'Приложение №9'!Заголовки_для_печати</vt:lpstr>
    </vt:vector>
  </TitlesOfParts>
  <Company>Министерство финансов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Mikhaylyuta</dc:creator>
  <dc:description/>
  <cp:lastModifiedBy>Аверина</cp:lastModifiedBy>
  <cp:revision>16</cp:revision>
  <cp:lastPrinted>2020-11-08T13:13:18Z</cp:lastPrinted>
  <dcterms:created xsi:type="dcterms:W3CDTF">2015-10-17T06:03:12Z</dcterms:created>
  <dcterms:modified xsi:type="dcterms:W3CDTF">2022-11-15T03:22:11Z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Company">
    <vt:lpwstr>Министерство финансов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